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-II-III" sheetId="1" r:id="rId1"/>
    <sheet name="Sheet1" sheetId="2" r:id="rId2"/>
  </sheets>
  <definedNames>
    <definedName name="_xlnm._FilterDatabase" localSheetId="0" hidden="1">'ტენდერებიდან ეკონომია I-II-III'!$A$1:$M$524</definedName>
    <definedName name="_xlnm.Print_Area" localSheetId="0">'ტენდერებიდან ეკონომია I-II-III'!$C$1:$M$524</definedName>
    <definedName name="_xlnm.Print_Titles" localSheetId="0">'ტენდერებიდან ეკონომია I-II-III'!$1:$1</definedName>
  </definedNames>
  <calcPr calcId="162913"/>
</workbook>
</file>

<file path=xl/calcChain.xml><?xml version="1.0" encoding="utf-8"?>
<calcChain xmlns="http://schemas.openxmlformats.org/spreadsheetml/2006/main">
  <c r="K381" i="1" l="1"/>
  <c r="K87" i="1"/>
  <c r="K86" i="1"/>
  <c r="M512" i="1" l="1"/>
  <c r="M397" i="1"/>
  <c r="M317" i="1"/>
  <c r="M298" i="1"/>
  <c r="M288" i="1"/>
  <c r="M375" i="1"/>
  <c r="M359" i="1"/>
  <c r="M318" i="1"/>
  <c r="K318" i="1"/>
  <c r="M305" i="1"/>
  <c r="M292" i="1"/>
  <c r="M87" i="1"/>
  <c r="M357" i="1" l="1"/>
  <c r="J519" i="1"/>
  <c r="J520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501" i="1"/>
  <c r="J502" i="1"/>
  <c r="J500" i="1" s="1"/>
  <c r="J503" i="1"/>
  <c r="J505" i="1"/>
  <c r="J506" i="1"/>
  <c r="J504" i="1" s="1"/>
  <c r="J507" i="1"/>
  <c r="J509" i="1"/>
  <c r="J510" i="1"/>
  <c r="J508" i="1" s="1"/>
  <c r="J511" i="1"/>
  <c r="G465" i="1"/>
  <c r="H465" i="1"/>
  <c r="I465" i="1"/>
  <c r="J432" i="1"/>
  <c r="G428" i="1"/>
  <c r="H428" i="1"/>
  <c r="I428" i="1"/>
  <c r="F428" i="1"/>
  <c r="A432" i="1"/>
  <c r="J420" i="1"/>
  <c r="J421" i="1"/>
  <c r="J422" i="1"/>
  <c r="J423" i="1"/>
  <c r="J424" i="1"/>
  <c r="J425" i="1"/>
  <c r="J426" i="1"/>
  <c r="J427" i="1"/>
  <c r="J393" i="1"/>
  <c r="J394" i="1"/>
  <c r="J395" i="1"/>
  <c r="J396" i="1"/>
  <c r="J380" i="1"/>
  <c r="A301" i="1"/>
  <c r="A302" i="1"/>
  <c r="A303" i="1"/>
  <c r="A304" i="1"/>
  <c r="A307" i="1"/>
  <c r="A308" i="1"/>
  <c r="A309" i="1"/>
  <c r="A310" i="1"/>
  <c r="A311" i="1"/>
  <c r="A320" i="1"/>
  <c r="A333" i="1"/>
  <c r="A334" i="1"/>
  <c r="A335" i="1"/>
  <c r="A336" i="1"/>
  <c r="J352" i="1"/>
  <c r="J353" i="1"/>
  <c r="J333" i="1"/>
  <c r="J334" i="1"/>
  <c r="J335" i="1"/>
  <c r="J336" i="1"/>
  <c r="J337" i="1"/>
  <c r="J338" i="1"/>
  <c r="J339" i="1"/>
  <c r="J323" i="1"/>
  <c r="J324" i="1"/>
  <c r="J320" i="1"/>
  <c r="G318" i="1"/>
  <c r="H318" i="1"/>
  <c r="I318" i="1"/>
  <c r="F318" i="1"/>
  <c r="J307" i="1"/>
  <c r="J308" i="1"/>
  <c r="J309" i="1"/>
  <c r="J310" i="1"/>
  <c r="J311" i="1"/>
  <c r="J301" i="1"/>
  <c r="J302" i="1"/>
  <c r="J303" i="1"/>
  <c r="J304" i="1"/>
  <c r="I265" i="1"/>
  <c r="J270" i="1"/>
  <c r="J271" i="1"/>
  <c r="G265" i="1"/>
  <c r="H265" i="1"/>
  <c r="F265" i="1"/>
  <c r="J159" i="1"/>
  <c r="I154" i="1"/>
  <c r="G154" i="1"/>
  <c r="H154" i="1"/>
  <c r="F154" i="1"/>
  <c r="I62" i="1"/>
  <c r="G62" i="1"/>
  <c r="H62" i="1"/>
  <c r="F62" i="1"/>
  <c r="J80" i="1"/>
  <c r="J81" i="1"/>
  <c r="J82" i="1"/>
  <c r="J83" i="1"/>
  <c r="J84" i="1"/>
  <c r="J85" i="1"/>
  <c r="A80" i="1"/>
  <c r="A81" i="1"/>
  <c r="A82" i="1"/>
  <c r="A83" i="1"/>
  <c r="A84" i="1"/>
  <c r="A85" i="1"/>
  <c r="J499" i="1" l="1"/>
  <c r="N259" i="1" l="1"/>
  <c r="N277" i="1"/>
  <c r="N433" i="1"/>
  <c r="N436" i="1"/>
  <c r="N517" i="1"/>
  <c r="N521" i="1"/>
  <c r="N35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9" i="1"/>
  <c r="A120" i="1"/>
  <c r="A121" i="1"/>
  <c r="A123" i="1"/>
  <c r="A124" i="1"/>
  <c r="A125" i="1"/>
  <c r="A126" i="1"/>
  <c r="A127" i="1"/>
  <c r="A128" i="1"/>
  <c r="A129" i="1"/>
  <c r="A130" i="1"/>
  <c r="A131" i="1"/>
  <c r="A133" i="1"/>
  <c r="A134" i="1"/>
  <c r="A135" i="1"/>
  <c r="A136" i="1"/>
  <c r="A137" i="1"/>
  <c r="A138" i="1"/>
  <c r="A139" i="1"/>
  <c r="A140" i="1"/>
  <c r="A141" i="1"/>
  <c r="A142" i="1"/>
  <c r="A143" i="1"/>
  <c r="A146" i="1"/>
  <c r="A147" i="1"/>
  <c r="A148" i="1"/>
  <c r="A150" i="1"/>
  <c r="A151" i="1"/>
  <c r="A152" i="1"/>
  <c r="A155" i="1"/>
  <c r="A156" i="1"/>
  <c r="A157" i="1"/>
  <c r="A158" i="1"/>
  <c r="A161" i="1"/>
  <c r="A162" i="1"/>
  <c r="A163" i="1"/>
  <c r="A165" i="1"/>
  <c r="A166" i="1"/>
  <c r="A167" i="1"/>
  <c r="A169" i="1"/>
  <c r="A170" i="1"/>
  <c r="A171" i="1"/>
  <c r="A173" i="1"/>
  <c r="A174" i="1"/>
  <c r="A175" i="1"/>
  <c r="A177" i="1"/>
  <c r="A178" i="1"/>
  <c r="A179" i="1"/>
  <c r="A180" i="1"/>
  <c r="A182" i="1"/>
  <c r="A183" i="1"/>
  <c r="A184" i="1"/>
  <c r="A185" i="1"/>
  <c r="A187" i="1"/>
  <c r="A188" i="1"/>
  <c r="A189" i="1"/>
  <c r="A190" i="1"/>
  <c r="A192" i="1"/>
  <c r="A194" i="1"/>
  <c r="A195" i="1"/>
  <c r="A196" i="1"/>
  <c r="A197" i="1"/>
  <c r="A199" i="1"/>
  <c r="A200" i="1"/>
  <c r="A201" i="1"/>
  <c r="A202" i="1"/>
  <c r="A204" i="1"/>
  <c r="A205" i="1"/>
  <c r="A206" i="1"/>
  <c r="A207" i="1"/>
  <c r="A209" i="1"/>
  <c r="A210" i="1"/>
  <c r="A211" i="1"/>
  <c r="A212" i="1"/>
  <c r="A214" i="1"/>
  <c r="A215" i="1"/>
  <c r="A216" i="1"/>
  <c r="A217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60" i="1"/>
  <c r="A261" i="1"/>
  <c r="A262" i="1"/>
  <c r="A263" i="1"/>
  <c r="A266" i="1"/>
  <c r="A267" i="1"/>
  <c r="A268" i="1"/>
  <c r="A269" i="1"/>
  <c r="A273" i="1"/>
  <c r="A274" i="1"/>
  <c r="A275" i="1"/>
  <c r="A276" i="1"/>
  <c r="A278" i="1"/>
  <c r="A279" i="1"/>
  <c r="A280" i="1"/>
  <c r="A281" i="1"/>
  <c r="A282" i="1"/>
  <c r="A283" i="1"/>
  <c r="A285" i="1"/>
  <c r="A287" i="1"/>
  <c r="A290" i="1"/>
  <c r="A291" i="1"/>
  <c r="A293" i="1"/>
  <c r="A294" i="1"/>
  <c r="A296" i="1"/>
  <c r="A297" i="1"/>
  <c r="A300" i="1"/>
  <c r="A306" i="1"/>
  <c r="A313" i="1"/>
  <c r="A314" i="1"/>
  <c r="A315" i="1"/>
  <c r="A316" i="1"/>
  <c r="A319" i="1"/>
  <c r="A322" i="1"/>
  <c r="A323" i="1"/>
  <c r="A324" i="1"/>
  <c r="A326" i="1"/>
  <c r="A327" i="1"/>
  <c r="A328" i="1"/>
  <c r="A329" i="1"/>
  <c r="A331" i="1"/>
  <c r="A332" i="1"/>
  <c r="A338" i="1"/>
  <c r="A339" i="1"/>
  <c r="A342" i="1"/>
  <c r="A343" i="1"/>
  <c r="A344" i="1"/>
  <c r="A345" i="1"/>
  <c r="A346" i="1"/>
  <c r="A347" i="1"/>
  <c r="A348" i="1"/>
  <c r="A350" i="1"/>
  <c r="A351" i="1"/>
  <c r="A352" i="1"/>
  <c r="A353" i="1"/>
  <c r="A355" i="1"/>
  <c r="A358" i="1"/>
  <c r="A360" i="1"/>
  <c r="A361" i="1"/>
  <c r="A363" i="1"/>
  <c r="A365" i="1"/>
  <c r="A366" i="1"/>
  <c r="A367" i="1"/>
  <c r="A368" i="1"/>
  <c r="A369" i="1"/>
  <c r="A370" i="1"/>
  <c r="A371" i="1"/>
  <c r="A372" i="1"/>
  <c r="A373" i="1"/>
  <c r="A374" i="1"/>
  <c r="A376" i="1"/>
  <c r="A377" i="1"/>
  <c r="A378" i="1"/>
  <c r="A379" i="1"/>
  <c r="A380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9" i="1"/>
  <c r="A400" i="1"/>
  <c r="A401" i="1"/>
  <c r="A402" i="1"/>
  <c r="A403" i="1"/>
  <c r="A404" i="1"/>
  <c r="A405" i="1"/>
  <c r="A406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9" i="1"/>
  <c r="A430" i="1"/>
  <c r="A431" i="1"/>
  <c r="A434" i="1"/>
  <c r="A435" i="1"/>
  <c r="A437" i="1"/>
  <c r="A438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501" i="1"/>
  <c r="A502" i="1"/>
  <c r="A503" i="1"/>
  <c r="A505" i="1"/>
  <c r="A506" i="1"/>
  <c r="A507" i="1"/>
  <c r="A509" i="1"/>
  <c r="A510" i="1"/>
  <c r="A511" i="1"/>
  <c r="A514" i="1"/>
  <c r="A515" i="1"/>
  <c r="A516" i="1"/>
  <c r="A519" i="1"/>
  <c r="A520" i="1"/>
  <c r="A522" i="1"/>
  <c r="A523" i="1"/>
  <c r="A524" i="1"/>
  <c r="M354" i="1"/>
  <c r="N3" i="1" l="1"/>
  <c r="N2" i="1"/>
  <c r="J372" i="1"/>
  <c r="J157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60" i="1"/>
  <c r="M164" i="1"/>
  <c r="M168" i="1"/>
  <c r="M172" i="1"/>
  <c r="M181" i="1"/>
  <c r="M186" i="1"/>
  <c r="M191" i="1"/>
  <c r="M193" i="1"/>
  <c r="J524" i="1"/>
  <c r="J523" i="1"/>
  <c r="J522" i="1"/>
  <c r="J516" i="1"/>
  <c r="J515" i="1"/>
  <c r="J514" i="1"/>
  <c r="J468" i="1"/>
  <c r="J467" i="1"/>
  <c r="J466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8" i="1"/>
  <c r="J437" i="1"/>
  <c r="J435" i="1"/>
  <c r="J434" i="1"/>
  <c r="J431" i="1"/>
  <c r="J430" i="1"/>
  <c r="J429" i="1"/>
  <c r="J428" i="1" s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6" i="1"/>
  <c r="J405" i="1"/>
  <c r="J404" i="1"/>
  <c r="J403" i="1"/>
  <c r="J402" i="1"/>
  <c r="J401" i="1"/>
  <c r="J400" i="1"/>
  <c r="J399" i="1"/>
  <c r="J392" i="1"/>
  <c r="J391" i="1"/>
  <c r="J390" i="1"/>
  <c r="J389" i="1"/>
  <c r="J388" i="1"/>
  <c r="J387" i="1"/>
  <c r="J386" i="1"/>
  <c r="J385" i="1"/>
  <c r="J384" i="1"/>
  <c r="J383" i="1"/>
  <c r="J382" i="1"/>
  <c r="J379" i="1"/>
  <c r="J378" i="1"/>
  <c r="J377" i="1"/>
  <c r="J376" i="1"/>
  <c r="J374" i="1"/>
  <c r="J373" i="1"/>
  <c r="J371" i="1"/>
  <c r="J370" i="1"/>
  <c r="J369" i="1"/>
  <c r="J368" i="1"/>
  <c r="J367" i="1"/>
  <c r="J366" i="1"/>
  <c r="J365" i="1"/>
  <c r="J363" i="1"/>
  <c r="J362" i="1" s="1"/>
  <c r="J361" i="1"/>
  <c r="J360" i="1"/>
  <c r="J355" i="1"/>
  <c r="J354" i="1" s="1"/>
  <c r="J351" i="1"/>
  <c r="J350" i="1"/>
  <c r="J348" i="1"/>
  <c r="J347" i="1"/>
  <c r="J346" i="1"/>
  <c r="J345" i="1"/>
  <c r="J344" i="1"/>
  <c r="J343" i="1"/>
  <c r="J342" i="1"/>
  <c r="J332" i="1"/>
  <c r="J331" i="1"/>
  <c r="J329" i="1"/>
  <c r="J328" i="1"/>
  <c r="J327" i="1"/>
  <c r="J326" i="1"/>
  <c r="J322" i="1"/>
  <c r="J313" i="1"/>
  <c r="J319" i="1"/>
  <c r="J318" i="1" s="1"/>
  <c r="J316" i="1"/>
  <c r="J315" i="1"/>
  <c r="J314" i="1"/>
  <c r="J306" i="1"/>
  <c r="J300" i="1"/>
  <c r="J297" i="1"/>
  <c r="J296" i="1"/>
  <c r="J294" i="1"/>
  <c r="J293" i="1"/>
  <c r="J291" i="1"/>
  <c r="J290" i="1"/>
  <c r="J287" i="1"/>
  <c r="J286" i="1" s="1"/>
  <c r="J285" i="1"/>
  <c r="J283" i="1"/>
  <c r="J282" i="1"/>
  <c r="J281" i="1"/>
  <c r="J280" i="1"/>
  <c r="J279" i="1"/>
  <c r="J278" i="1"/>
  <c r="J276" i="1"/>
  <c r="J275" i="1"/>
  <c r="J274" i="1"/>
  <c r="J273" i="1"/>
  <c r="J269" i="1"/>
  <c r="J268" i="1"/>
  <c r="J267" i="1"/>
  <c r="J266" i="1"/>
  <c r="J260" i="1"/>
  <c r="J263" i="1"/>
  <c r="J262" i="1"/>
  <c r="J261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2" i="1"/>
  <c r="J211" i="1"/>
  <c r="J210" i="1"/>
  <c r="J209" i="1"/>
  <c r="J207" i="1"/>
  <c r="J206" i="1"/>
  <c r="J205" i="1"/>
  <c r="J204" i="1"/>
  <c r="J202" i="1"/>
  <c r="J201" i="1"/>
  <c r="J200" i="1"/>
  <c r="J199" i="1"/>
  <c r="J197" i="1"/>
  <c r="J196" i="1"/>
  <c r="J195" i="1"/>
  <c r="J194" i="1"/>
  <c r="J192" i="1"/>
  <c r="J191" i="1" s="1"/>
  <c r="J190" i="1"/>
  <c r="J189" i="1"/>
  <c r="J188" i="1"/>
  <c r="J187" i="1"/>
  <c r="J185" i="1"/>
  <c r="J184" i="1"/>
  <c r="J183" i="1"/>
  <c r="J182" i="1"/>
  <c r="J180" i="1"/>
  <c r="J179" i="1"/>
  <c r="J178" i="1"/>
  <c r="J177" i="1"/>
  <c r="J175" i="1"/>
  <c r="J174" i="1"/>
  <c r="J173" i="1"/>
  <c r="J171" i="1"/>
  <c r="J170" i="1"/>
  <c r="J169" i="1"/>
  <c r="J167" i="1"/>
  <c r="J166" i="1"/>
  <c r="J165" i="1"/>
  <c r="J163" i="1"/>
  <c r="J162" i="1"/>
  <c r="J161" i="1"/>
  <c r="J158" i="1"/>
  <c r="J156" i="1"/>
  <c r="J155" i="1"/>
  <c r="J152" i="1"/>
  <c r="J151" i="1"/>
  <c r="J150" i="1"/>
  <c r="J148" i="1"/>
  <c r="J147" i="1"/>
  <c r="J146" i="1"/>
  <c r="J143" i="1"/>
  <c r="J142" i="1"/>
  <c r="J141" i="1"/>
  <c r="J140" i="1"/>
  <c r="J139" i="1"/>
  <c r="J138" i="1"/>
  <c r="J137" i="1"/>
  <c r="J136" i="1"/>
  <c r="J135" i="1"/>
  <c r="J134" i="1"/>
  <c r="J133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521" i="1"/>
  <c r="H521" i="1"/>
  <c r="I521" i="1"/>
  <c r="K521" i="1"/>
  <c r="M521" i="1"/>
  <c r="G517" i="1"/>
  <c r="H517" i="1"/>
  <c r="I517" i="1"/>
  <c r="K517" i="1"/>
  <c r="G513" i="1"/>
  <c r="H513" i="1"/>
  <c r="I513" i="1"/>
  <c r="K513" i="1"/>
  <c r="M513" i="1"/>
  <c r="G508" i="1"/>
  <c r="H508" i="1"/>
  <c r="I508" i="1"/>
  <c r="K508" i="1"/>
  <c r="M508" i="1"/>
  <c r="G504" i="1"/>
  <c r="H504" i="1"/>
  <c r="I504" i="1"/>
  <c r="K504" i="1"/>
  <c r="M504" i="1"/>
  <c r="G500" i="1"/>
  <c r="H500" i="1"/>
  <c r="I500" i="1"/>
  <c r="K500" i="1"/>
  <c r="M500" i="1"/>
  <c r="K465" i="1"/>
  <c r="G439" i="1"/>
  <c r="H439" i="1"/>
  <c r="I439" i="1"/>
  <c r="K439" i="1"/>
  <c r="G436" i="1"/>
  <c r="H436" i="1"/>
  <c r="I436" i="1"/>
  <c r="K436" i="1"/>
  <c r="G433" i="1"/>
  <c r="H433" i="1"/>
  <c r="I433" i="1"/>
  <c r="K433" i="1"/>
  <c r="G407" i="1"/>
  <c r="H407" i="1"/>
  <c r="I407" i="1"/>
  <c r="G398" i="1"/>
  <c r="H398" i="1"/>
  <c r="I398" i="1"/>
  <c r="K398" i="1"/>
  <c r="M398" i="1"/>
  <c r="G381" i="1"/>
  <c r="H381" i="1"/>
  <c r="I381" i="1"/>
  <c r="G375" i="1"/>
  <c r="H375" i="1"/>
  <c r="I375" i="1"/>
  <c r="K375" i="1"/>
  <c r="G364" i="1"/>
  <c r="H364" i="1"/>
  <c r="I364" i="1"/>
  <c r="G362" i="1"/>
  <c r="H362" i="1"/>
  <c r="I362" i="1"/>
  <c r="K362" i="1"/>
  <c r="M362" i="1"/>
  <c r="G359" i="1"/>
  <c r="H359" i="1"/>
  <c r="I359" i="1"/>
  <c r="K359" i="1"/>
  <c r="G357" i="1"/>
  <c r="I357" i="1"/>
  <c r="K357" i="1"/>
  <c r="G354" i="1"/>
  <c r="H354" i="1"/>
  <c r="I354" i="1"/>
  <c r="K354" i="1"/>
  <c r="G349" i="1"/>
  <c r="H349" i="1"/>
  <c r="I349" i="1"/>
  <c r="G341" i="1"/>
  <c r="H341" i="1"/>
  <c r="I341" i="1"/>
  <c r="K341" i="1"/>
  <c r="M341" i="1" s="1"/>
  <c r="M340" i="1" s="1"/>
  <c r="G330" i="1"/>
  <c r="H330" i="1"/>
  <c r="I330" i="1"/>
  <c r="G325" i="1"/>
  <c r="H325" i="1"/>
  <c r="I325" i="1"/>
  <c r="K325" i="1"/>
  <c r="M325" i="1" s="1"/>
  <c r="G321" i="1"/>
  <c r="H321" i="1"/>
  <c r="I321" i="1"/>
  <c r="K317" i="1"/>
  <c r="G312" i="1"/>
  <c r="H312" i="1"/>
  <c r="I312" i="1"/>
  <c r="K312" i="1"/>
  <c r="M312" i="1"/>
  <c r="G305" i="1"/>
  <c r="H305" i="1"/>
  <c r="I305" i="1"/>
  <c r="G299" i="1"/>
  <c r="H299" i="1"/>
  <c r="I299" i="1"/>
  <c r="K299" i="1"/>
  <c r="M299" i="1"/>
  <c r="G295" i="1"/>
  <c r="H295" i="1"/>
  <c r="I295" i="1"/>
  <c r="K295" i="1"/>
  <c r="M295" i="1"/>
  <c r="G292" i="1"/>
  <c r="H292" i="1"/>
  <c r="I292" i="1"/>
  <c r="G289" i="1"/>
  <c r="H289" i="1"/>
  <c r="I289" i="1"/>
  <c r="K289" i="1"/>
  <c r="M289" i="1"/>
  <c r="G286" i="1"/>
  <c r="H286" i="1"/>
  <c r="I286" i="1"/>
  <c r="K286" i="1"/>
  <c r="M286" i="1"/>
  <c r="G284" i="1"/>
  <c r="H284" i="1"/>
  <c r="I284" i="1"/>
  <c r="J284" i="1"/>
  <c r="K284" i="1"/>
  <c r="M284" i="1"/>
  <c r="G277" i="1"/>
  <c r="H277" i="1"/>
  <c r="I277" i="1"/>
  <c r="K277" i="1"/>
  <c r="M277" i="1"/>
  <c r="G272" i="1"/>
  <c r="H272" i="1"/>
  <c r="I272" i="1"/>
  <c r="K272" i="1"/>
  <c r="M272" i="1" s="1"/>
  <c r="G259" i="1"/>
  <c r="H259" i="1"/>
  <c r="I259" i="1"/>
  <c r="K259" i="1"/>
  <c r="G218" i="1"/>
  <c r="H218" i="1"/>
  <c r="I218" i="1"/>
  <c r="G213" i="1"/>
  <c r="H213" i="1"/>
  <c r="I213" i="1"/>
  <c r="K213" i="1"/>
  <c r="G208" i="1"/>
  <c r="H208" i="1"/>
  <c r="I208" i="1"/>
  <c r="K208" i="1"/>
  <c r="M208" i="1"/>
  <c r="G203" i="1"/>
  <c r="H203" i="1"/>
  <c r="I203" i="1"/>
  <c r="K203" i="1"/>
  <c r="M203" i="1"/>
  <c r="G198" i="1"/>
  <c r="H198" i="1"/>
  <c r="I198" i="1"/>
  <c r="K198" i="1"/>
  <c r="M198" i="1"/>
  <c r="G193" i="1"/>
  <c r="H193" i="1"/>
  <c r="I193" i="1"/>
  <c r="K193" i="1"/>
  <c r="G191" i="1"/>
  <c r="H191" i="1"/>
  <c r="I191" i="1"/>
  <c r="K191" i="1"/>
  <c r="G186" i="1"/>
  <c r="H186" i="1"/>
  <c r="I186" i="1"/>
  <c r="K186" i="1"/>
  <c r="G181" i="1"/>
  <c r="H181" i="1"/>
  <c r="I181" i="1"/>
  <c r="K181" i="1"/>
  <c r="G176" i="1"/>
  <c r="H176" i="1"/>
  <c r="I176" i="1"/>
  <c r="K176" i="1"/>
  <c r="M176" i="1" s="1"/>
  <c r="G172" i="1"/>
  <c r="H172" i="1"/>
  <c r="I172" i="1"/>
  <c r="K172" i="1"/>
  <c r="G168" i="1"/>
  <c r="H168" i="1"/>
  <c r="I168" i="1"/>
  <c r="K168" i="1"/>
  <c r="G164" i="1"/>
  <c r="H164" i="1"/>
  <c r="I164" i="1"/>
  <c r="K164" i="1"/>
  <c r="G160" i="1"/>
  <c r="H160" i="1"/>
  <c r="I160" i="1"/>
  <c r="K160" i="1"/>
  <c r="G149" i="1"/>
  <c r="H149" i="1"/>
  <c r="I149" i="1"/>
  <c r="K149" i="1"/>
  <c r="G145" i="1"/>
  <c r="H145" i="1"/>
  <c r="I145" i="1"/>
  <c r="K145" i="1"/>
  <c r="G132" i="1"/>
  <c r="H132" i="1"/>
  <c r="I132" i="1"/>
  <c r="G122" i="1"/>
  <c r="H122" i="1"/>
  <c r="I122" i="1"/>
  <c r="G118" i="1"/>
  <c r="H118" i="1"/>
  <c r="I118" i="1"/>
  <c r="K118" i="1"/>
  <c r="G87" i="1"/>
  <c r="G86" i="1" s="1"/>
  <c r="H87" i="1"/>
  <c r="H86" i="1" s="1"/>
  <c r="I87" i="1"/>
  <c r="I86" i="1" s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I4" i="1"/>
  <c r="M264" i="1" l="1"/>
  <c r="J465" i="1"/>
  <c r="M465" i="1" s="1"/>
  <c r="J265" i="1"/>
  <c r="J154" i="1"/>
  <c r="J62" i="1"/>
  <c r="J299" i="1"/>
  <c r="J433" i="1"/>
  <c r="M433" i="1" s="1"/>
  <c r="J513" i="1"/>
  <c r="J521" i="1"/>
  <c r="G298" i="1"/>
  <c r="G317" i="1"/>
  <c r="G340" i="1"/>
  <c r="J145" i="1"/>
  <c r="M145" i="1" s="1"/>
  <c r="J164" i="1"/>
  <c r="J289" i="1"/>
  <c r="J295" i="1"/>
  <c r="J305" i="1"/>
  <c r="J321" i="1"/>
  <c r="M321" i="1" s="1"/>
  <c r="J359" i="1"/>
  <c r="J436" i="1"/>
  <c r="M436" i="1" s="1"/>
  <c r="J208" i="1"/>
  <c r="K356" i="1"/>
  <c r="J292" i="1"/>
  <c r="I340" i="1"/>
  <c r="J398" i="1"/>
  <c r="I512" i="1"/>
  <c r="H512" i="1"/>
  <c r="J172" i="1"/>
  <c r="H397" i="1"/>
  <c r="H288" i="1"/>
  <c r="H340" i="1"/>
  <c r="G499" i="1"/>
  <c r="G397" i="1"/>
  <c r="G356" i="1" s="1"/>
  <c r="I288" i="1"/>
  <c r="K512" i="1"/>
  <c r="G512" i="1"/>
  <c r="J55" i="1"/>
  <c r="M55" i="1" s="1"/>
  <c r="M62" i="1"/>
  <c r="J118" i="1"/>
  <c r="M118" i="1" s="1"/>
  <c r="J149" i="1"/>
  <c r="M149" i="1" s="1"/>
  <c r="J160" i="1"/>
  <c r="J168" i="1"/>
  <c r="J186" i="1"/>
  <c r="J198" i="1"/>
  <c r="J259" i="1"/>
  <c r="M259" i="1" s="1"/>
  <c r="J277" i="1"/>
  <c r="J312" i="1"/>
  <c r="J325" i="1"/>
  <c r="G153" i="1"/>
  <c r="G144" i="1" s="1"/>
  <c r="G288" i="1"/>
  <c r="H298" i="1"/>
  <c r="H317" i="1"/>
  <c r="H499" i="1"/>
  <c r="M428" i="1"/>
  <c r="J439" i="1"/>
  <c r="M439" i="1" s="1"/>
  <c r="J407" i="1"/>
  <c r="J381" i="1"/>
  <c r="M381" i="1" s="1"/>
  <c r="M356" i="1" s="1"/>
  <c r="J375" i="1"/>
  <c r="J364" i="1"/>
  <c r="M364" i="1" s="1"/>
  <c r="J193" i="1"/>
  <c r="J203" i="1"/>
  <c r="J213" i="1"/>
  <c r="M213" i="1" s="1"/>
  <c r="J349" i="1"/>
  <c r="M349" i="1" s="1"/>
  <c r="J330" i="1"/>
  <c r="M330" i="1" s="1"/>
  <c r="J176" i="1"/>
  <c r="J181" i="1"/>
  <c r="J272" i="1"/>
  <c r="J341" i="1"/>
  <c r="M265" i="1"/>
  <c r="J218" i="1"/>
  <c r="M218" i="1" s="1"/>
  <c r="J122" i="1"/>
  <c r="M122" i="1" s="1"/>
  <c r="J132" i="1"/>
  <c r="M132" i="1" s="1"/>
  <c r="J87" i="1"/>
  <c r="J86" i="1" s="1"/>
  <c r="J47" i="1"/>
  <c r="M47" i="1" s="1"/>
  <c r="J39" i="1"/>
  <c r="J4" i="1"/>
  <c r="M4" i="1" s="1"/>
  <c r="H38" i="1"/>
  <c r="H3" i="1" s="1"/>
  <c r="G38" i="1"/>
  <c r="G3" i="1" s="1"/>
  <c r="K38" i="1"/>
  <c r="K3" i="1" s="1"/>
  <c r="K340" i="1"/>
  <c r="K153" i="1"/>
  <c r="K144" i="1" s="1"/>
  <c r="K499" i="1"/>
  <c r="I499" i="1"/>
  <c r="I397" i="1"/>
  <c r="I356" i="1" s="1"/>
  <c r="I317" i="1"/>
  <c r="I298" i="1"/>
  <c r="I153" i="1"/>
  <c r="I144" i="1" s="1"/>
  <c r="H153" i="1"/>
  <c r="H144" i="1" s="1"/>
  <c r="I38" i="1"/>
  <c r="I3" i="1" s="1"/>
  <c r="M258" i="1" l="1"/>
  <c r="J288" i="1"/>
  <c r="J317" i="1"/>
  <c r="G264" i="1"/>
  <c r="G258" i="1" s="1"/>
  <c r="G2" i="1" s="1"/>
  <c r="J298" i="1"/>
  <c r="M86" i="1"/>
  <c r="J397" i="1"/>
  <c r="H264" i="1"/>
  <c r="M499" i="1"/>
  <c r="J153" i="1"/>
  <c r="K264" i="1"/>
  <c r="K258" i="1" s="1"/>
  <c r="K2" i="1" s="1"/>
  <c r="O2" i="1" s="1"/>
  <c r="M154" i="1"/>
  <c r="M153" i="1" s="1"/>
  <c r="M144" i="1" s="1"/>
  <c r="J340" i="1"/>
  <c r="J38" i="1"/>
  <c r="M38" i="1" s="1"/>
  <c r="I264" i="1"/>
  <c r="I258" i="1" s="1"/>
  <c r="I2" i="1" s="1"/>
  <c r="M3" i="1" l="1"/>
  <c r="J144" i="1"/>
  <c r="J3" i="1"/>
  <c r="J264" i="1"/>
  <c r="F218" i="1"/>
  <c r="A218" i="1" s="1"/>
  <c r="F213" i="1"/>
  <c r="A213" i="1" s="1"/>
  <c r="F208" i="1"/>
  <c r="A208" i="1" s="1"/>
  <c r="F203" i="1"/>
  <c r="A203" i="1" s="1"/>
  <c r="F198" i="1"/>
  <c r="A198" i="1" s="1"/>
  <c r="F193" i="1"/>
  <c r="A193" i="1" s="1"/>
  <c r="F4" i="1" l="1"/>
  <c r="A4" i="1" s="1"/>
  <c r="F504" i="1" l="1"/>
  <c r="A504" i="1" s="1"/>
  <c r="F521" i="1"/>
  <c r="A521" i="1" s="1"/>
  <c r="F513" i="1"/>
  <c r="A513" i="1" s="1"/>
  <c r="F508" i="1"/>
  <c r="A508" i="1" s="1"/>
  <c r="F439" i="1"/>
  <c r="A439" i="1" s="1"/>
  <c r="F436" i="1"/>
  <c r="A436" i="1" s="1"/>
  <c r="F433" i="1"/>
  <c r="A433" i="1" s="1"/>
  <c r="A428" i="1"/>
  <c r="F407" i="1"/>
  <c r="A407" i="1" s="1"/>
  <c r="F398" i="1"/>
  <c r="A398" i="1" s="1"/>
  <c r="F354" i="1"/>
  <c r="A354" i="1" s="1"/>
  <c r="F325" i="1"/>
  <c r="A325" i="1" s="1"/>
  <c r="F305" i="1"/>
  <c r="A305" i="1" s="1"/>
  <c r="F299" i="1"/>
  <c r="A299" i="1" s="1"/>
  <c r="F292" i="1"/>
  <c r="A292" i="1" s="1"/>
  <c r="F289" i="1"/>
  <c r="A289" i="1" s="1"/>
  <c r="F295" i="1"/>
  <c r="A295" i="1" s="1"/>
  <c r="F286" i="1"/>
  <c r="A286" i="1" s="1"/>
  <c r="F259" i="1"/>
  <c r="A259" i="1" s="1"/>
  <c r="A265" i="1"/>
  <c r="F186" i="1"/>
  <c r="A186" i="1" s="1"/>
  <c r="F181" i="1"/>
  <c r="A181" i="1" s="1"/>
  <c r="F172" i="1"/>
  <c r="A172" i="1" s="1"/>
  <c r="F168" i="1"/>
  <c r="A168" i="1" s="1"/>
  <c r="F164" i="1"/>
  <c r="A164" i="1" s="1"/>
  <c r="F160" i="1"/>
  <c r="A160" i="1" s="1"/>
  <c r="F145" i="1"/>
  <c r="A145" i="1" s="1"/>
  <c r="F132" i="1"/>
  <c r="F39" i="1"/>
  <c r="A39" i="1" s="1"/>
  <c r="F47" i="1"/>
  <c r="A47" i="1" s="1"/>
  <c r="F55" i="1"/>
  <c r="A55" i="1" s="1"/>
  <c r="F122" i="1"/>
  <c r="A122" i="1" s="1"/>
  <c r="A132" i="1" l="1"/>
  <c r="F397" i="1"/>
  <c r="F288" i="1"/>
  <c r="A288" i="1" s="1"/>
  <c r="F38" i="1"/>
  <c r="A38" i="1" s="1"/>
  <c r="A397" i="1" l="1"/>
  <c r="F359" i="1" l="1"/>
  <c r="A359" i="1" s="1"/>
  <c r="F362" i="1"/>
  <c r="A362" i="1" s="1"/>
  <c r="F191" i="1"/>
  <c r="A191" i="1" s="1"/>
  <c r="A154" i="1" l="1"/>
  <c r="F312" i="1" l="1"/>
  <c r="F298" i="1" l="1"/>
  <c r="A298" i="1" s="1"/>
  <c r="A312" i="1"/>
  <c r="F381" i="1"/>
  <c r="A381" i="1" s="1"/>
  <c r="J358" i="1" l="1"/>
  <c r="J357" i="1" s="1"/>
  <c r="H357" i="1"/>
  <c r="H356" i="1" s="1"/>
  <c r="H258" i="1" s="1"/>
  <c r="H2" i="1" s="1"/>
  <c r="F500" i="1"/>
  <c r="A500" i="1" s="1"/>
  <c r="F465" i="1"/>
  <c r="A465" i="1" s="1"/>
  <c r="F375" i="1"/>
  <c r="A375" i="1" s="1"/>
  <c r="F364" i="1"/>
  <c r="A364" i="1" s="1"/>
  <c r="F357" i="1"/>
  <c r="A357" i="1" s="1"/>
  <c r="F349" i="1"/>
  <c r="A349" i="1" s="1"/>
  <c r="F341" i="1"/>
  <c r="A341" i="1" s="1"/>
  <c r="F330" i="1"/>
  <c r="A330" i="1" s="1"/>
  <c r="F321" i="1"/>
  <c r="A321" i="1" s="1"/>
  <c r="A318" i="1"/>
  <c r="F284" i="1"/>
  <c r="A284" i="1" s="1"/>
  <c r="F277" i="1"/>
  <c r="A277" i="1" s="1"/>
  <c r="F272" i="1"/>
  <c r="A272" i="1" s="1"/>
  <c r="F176" i="1"/>
  <c r="F149" i="1"/>
  <c r="A149" i="1" s="1"/>
  <c r="F118" i="1"/>
  <c r="F87" i="1"/>
  <c r="A87" i="1" s="1"/>
  <c r="A62" i="1"/>
  <c r="J356" i="1" l="1"/>
  <c r="P86" i="1"/>
  <c r="Q86" i="1" s="1"/>
  <c r="F153" i="1"/>
  <c r="A153" i="1" s="1"/>
  <c r="A176" i="1"/>
  <c r="A118" i="1"/>
  <c r="F499" i="1"/>
  <c r="A499" i="1" s="1"/>
  <c r="F356" i="1"/>
  <c r="A356" i="1" s="1"/>
  <c r="F317" i="1"/>
  <c r="A317" i="1" s="1"/>
  <c r="F86" i="1"/>
  <c r="F340" i="1"/>
  <c r="A340" i="1" s="1"/>
  <c r="J258" i="1" l="1"/>
  <c r="F144" i="1"/>
  <c r="A144" i="1" s="1"/>
  <c r="F3" i="1"/>
  <c r="A3" i="1" s="1"/>
  <c r="A86" i="1"/>
  <c r="F264" i="1"/>
  <c r="A264" i="1" s="1"/>
  <c r="F258" i="1" l="1"/>
  <c r="A258" i="1" s="1"/>
  <c r="A518" i="1"/>
  <c r="F517" i="1"/>
  <c r="A517" i="1" s="1"/>
  <c r="J518" i="1"/>
  <c r="J517" i="1" s="1"/>
  <c r="J512" i="1" s="1"/>
  <c r="F512" i="1" l="1"/>
  <c r="F2" i="1" s="1"/>
  <c r="A2" i="1" s="1"/>
  <c r="J2" i="1"/>
  <c r="M2" i="1"/>
  <c r="A512" i="1" l="1"/>
</calcChain>
</file>

<file path=xl/comments1.xml><?xml version="1.0" encoding="utf-8"?>
<comments xmlns="http://schemas.openxmlformats.org/spreadsheetml/2006/main">
  <authors>
    <author>Author</author>
  </authors>
  <commentList>
    <comment ref="N8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6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5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8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<sst xmlns="http://schemas.openxmlformats.org/spreadsheetml/2006/main" count="623" uniqueCount="351">
  <si>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</si>
  <si>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</si>
  <si>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</si>
  <si>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</si>
  <si>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</si>
  <si>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</si>
  <si>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</si>
  <si>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</si>
  <si>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</si>
  <si>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</si>
  <si>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</si>
  <si>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</si>
  <si>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</si>
  <si>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</si>
  <si>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</si>
  <si>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</si>
  <si>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</si>
  <si>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</si>
  <si>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</si>
  <si>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</si>
  <si>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</si>
  <si>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</si>
  <si>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</si>
  <si>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</si>
  <si>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</si>
  <si>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</si>
  <si>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</si>
  <si>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</si>
  <si>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</si>
  <si>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</si>
  <si>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</si>
  <si>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</si>
  <si>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</si>
  <si>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</si>
  <si>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</si>
  <si>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</si>
  <si>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</si>
  <si>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</si>
  <si>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</si>
  <si>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</si>
  <si>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</si>
  <si>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</si>
  <si>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</si>
  <si>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</si>
  <si>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</si>
  <si>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</si>
  <si>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</si>
  <si>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</si>
  <si>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</si>
  <si>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</si>
  <si>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</si>
  <si>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</si>
  <si>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</si>
  <si>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</si>
  <si>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</si>
  <si>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</si>
  <si>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</si>
  <si>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</si>
  <si>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</si>
  <si>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</si>
  <si>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</si>
  <si>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</si>
  <si>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</si>
  <si>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</si>
  <si>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</si>
  <si>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</si>
  <si>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</si>
  <si>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</si>
  <si>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</si>
  <si>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</si>
  <si>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</si>
  <si>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</si>
  <si>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</si>
  <si>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</si>
  <si>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</si>
  <si>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</si>
  <si>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</si>
  <si>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</si>
  <si>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</si>
  <si>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</si>
  <si>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</si>
  <si>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</si>
  <si>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</si>
  <si>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</si>
  <si>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</si>
  <si>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</si>
  <si>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</si>
  <si>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</si>
  <si>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</si>
  <si>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</si>
  <si>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</si>
  <si>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</si>
  <si>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</si>
  <si>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</si>
  <si>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</si>
  <si>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</si>
  <si>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</si>
  <si>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</si>
  <si>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</si>
  <si>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</si>
  <si>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</si>
  <si>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</si>
  <si>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</si>
  <si>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</si>
  <si>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</si>
  <si>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</si>
  <si>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</si>
  <si>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</si>
  <si>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</si>
  <si>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</si>
  <si>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</si>
  <si>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</si>
  <si>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</si>
  <si>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</si>
  <si>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</si>
  <si>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</si>
  <si>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</si>
  <si>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</si>
  <si>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</si>
  <si>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</si>
  <si>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</si>
  <si>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</si>
  <si>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</si>
  <si>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</si>
  <si>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</si>
  <si>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</si>
  <si>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</si>
  <si>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</si>
  <si>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</si>
  <si>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</si>
  <si>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</si>
  <si>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</si>
  <si>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</si>
  <si>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</si>
  <si>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</si>
  <si>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</si>
  <si>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</si>
  <si>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</si>
  <si>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</si>
  <si>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</si>
  <si>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</si>
  <si>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</si>
  <si>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</si>
  <si>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</si>
  <si>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</si>
  <si>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</si>
  <si>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</si>
  <si>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</si>
  <si>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</si>
  <si>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</si>
  <si>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</si>
  <si>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</si>
  <si>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</si>
  <si>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</si>
  <si>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</si>
  <si>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</si>
  <si>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</si>
  <si>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</si>
  <si>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</si>
  <si>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</si>
  <si>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</si>
  <si>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</si>
  <si>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</si>
  <si>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</si>
  <si>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</si>
  <si>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</si>
  <si>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</si>
  <si>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</si>
  <si>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</si>
  <si>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</si>
  <si>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</si>
  <si>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</si>
  <si>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</si>
  <si>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</si>
  <si>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</si>
  <si>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</si>
  <si>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</si>
  <si>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</si>
  <si>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</si>
  <si>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</si>
  <si>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</si>
  <si>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</si>
  <si>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</si>
  <si>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</si>
  <si>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</si>
  <si>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</si>
  <si>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</si>
  <si>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</si>
  <si>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</si>
  <si>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</si>
  <si>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</si>
  <si>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</si>
  <si>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</si>
  <si>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</si>
  <si>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</si>
  <si>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</si>
  <si>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</si>
  <si>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</si>
  <si>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</si>
  <si>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</si>
  <si>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</si>
  <si>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</si>
  <si>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</si>
  <si>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</si>
  <si>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</si>
  <si>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</si>
  <si>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</si>
  <si>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</si>
  <si>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</si>
  <si>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</si>
  <si>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</si>
  <si>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</si>
  <si>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</si>
  <si>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</si>
  <si>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</si>
  <si>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</si>
  <si>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</si>
  <si>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</si>
  <si>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</si>
  <si>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</si>
  <si>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</si>
  <si>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</si>
  <si>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</si>
  <si>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</si>
  <si>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</si>
  <si>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</si>
  <si>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</si>
  <si>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</si>
  <si>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</si>
  <si>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</si>
  <si>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</si>
  <si>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</si>
  <si>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</si>
  <si>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</si>
  <si>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</si>
  <si>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</si>
  <si>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</si>
  <si>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</si>
  <si>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</si>
  <si>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</si>
  <si>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</si>
  <si>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</si>
  <si>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</si>
  <si>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</si>
  <si>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</si>
  <si>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</si>
  <si>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</si>
  <si>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</si>
  <si>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</si>
  <si>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</si>
  <si>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</si>
  <si>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</si>
  <si>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</si>
  <si>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</si>
  <si>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</si>
  <si>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</si>
  <si>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</si>
  <si>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</si>
  <si>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</si>
  <si>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</si>
  <si>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</si>
  <si>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</si>
  <si>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</si>
  <si>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</si>
  <si>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</si>
  <si>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</si>
  <si>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</si>
  <si>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</si>
  <si>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</si>
  <si>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</si>
  <si>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</si>
  <si>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</si>
  <si>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</si>
  <si>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</si>
  <si>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</si>
  <si>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</si>
  <si>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</si>
  <si>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</si>
  <si>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</si>
  <si>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</si>
  <si>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</si>
  <si>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</si>
  <si>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</si>
  <si>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</si>
  <si>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</si>
  <si>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</si>
  <si>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</si>
  <si>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</si>
  <si>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</si>
  <si>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</si>
  <si>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</si>
  <si>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</si>
  <si>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</si>
  <si>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</si>
  <si>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</si>
  <si>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</si>
  <si>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</si>
  <si>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</si>
  <si>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</si>
  <si>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</si>
  <si>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</si>
  <si>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</si>
  <si>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</si>
  <si>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ინფრასტრუქტურული ღონისძიებებისათვის</t>
  </si>
  <si>
    <t>დღგ</t>
  </si>
  <si>
    <t>27 06 03 01</t>
  </si>
  <si>
    <t>Ilo</t>
  </si>
  <si>
    <t>ლიცენზიების განახლების შესყიდვა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</si>
  <si>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</si>
  <si>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</si>
  <si>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</si>
  <si>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</si>
  <si>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</si>
  <si>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</si>
  <si>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>ქსელის აქსესუარების სახელმწიფო შესყიდვა</t>
  </si>
  <si>
    <t>საარსებო წყაროებით უზრუნველყოფა  (ტენდერის ნომერი NAT190013204)</t>
  </si>
  <si>
    <t>მაცივრების სახელმწიფო შესყიდვა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</si>
  <si>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</si>
  <si>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</si>
  <si>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</si>
  <si>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</si>
  <si>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</si>
  <si>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</si>
  <si>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</si>
  <si>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</si>
  <si>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</si>
  <si>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</si>
  <si>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ბაზრის კვლევა და ეკონომიკური კვლევა; გამოკითხვები და სტატისტიკა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</si>
  <si>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</si>
  <si>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</si>
  <si>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</si>
  <si>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</si>
  <si>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</si>
  <si>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</si>
  <si>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</si>
  <si>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ანტიჰემოფილური XIII ფაქტორ-კონცენტრატის სახელმწიფო შესყიდვა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</si>
  <si>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</si>
  <si>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</si>
  <si>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</si>
  <si>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</si>
  <si>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>ფარმაცევტული პროდუქტი - Amiodarone</t>
  </si>
  <si>
    <t>ინტერნეტმომსახურებების შესყიდვა</t>
  </si>
  <si>
    <t>სამშენებლო სამუშაოების შესყიდვა</t>
  </si>
  <si>
    <t>საინჟინრო მომსახურებები შესყიდვა</t>
  </si>
  <si>
    <t>საპროექტო-სახარჯთაღრიცხვო დოკუმენტაციის მომზადების სახელმწიფო შესყიდვა</t>
  </si>
  <si>
    <t>Ilo   ანტივირუსი</t>
  </si>
  <si>
    <t>ანტივირუსი</t>
  </si>
  <si>
    <t>დღგ ანტივირუსი</t>
  </si>
  <si>
    <t>ცნობა N1315</t>
  </si>
  <si>
    <t>ცნობა N1181</t>
  </si>
  <si>
    <t xml:space="preserve">ცნობა N1315, 1181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</si>
</sst>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8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27" fillId="4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33"/>
  <sheetViews>
    <sheetView tabSelected="1" view="pageBreakPreview" zoomScale="80" zoomScaleNormal="80" zoomScaleSheetLayoutView="80" workbookViewId="0">
      <pane xSplit="3" ySplit="1" topLeftCell="D292" activePane="bottomRight" state="frozen"/>
      <selection pane="topRight" activeCell="D1" sqref="D1"/>
      <selection pane="bottomLeft" activeCell="A2" sqref="A2"/>
      <selection pane="bottomRight" activeCell="O4" sqref="O4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customWidth="1"/>
    <col min="9" max="9" width="25.42578125" hidden="1" customWidth="1"/>
    <col min="10" max="12" width="25.42578125" customWidth="1"/>
    <col min="13" max="13" width="35.42578125" customWidth="1"/>
    <col min="14" max="14" width="0.42578125" customWidth="1"/>
    <col min="15" max="15" width="14.140625" customWidth="1"/>
    <col min="16" max="17" width="12.42578125" bestFit="1" customWidth="1"/>
  </cols>
  <sheetData>
    <row r="1" spans="1:15" ht="97.5" customHeight="1" x14ac:dyDescent="0.25">
      <c r="C1" s="25" t="s">
        <v>0</v>
      </c>
      <c r="D1" s="26" t="s">
        <v>1</v>
      </c>
      <c r="E1" s="26" t="s">
        <v>2</v>
      </c>
      <c r="F1" s="27" t="s">
        <v>203</v>
      </c>
      <c r="G1" s="27" t="s">
        <v>204</v>
      </c>
      <c r="H1" s="27" t="s">
        <v>205</v>
      </c>
      <c r="I1" s="28" t="s">
        <v>206</v>
      </c>
      <c r="J1" s="52" t="s">
        <v>3</v>
      </c>
      <c r="K1" s="52" t="s">
        <v>30</v>
      </c>
      <c r="L1" s="52" t="s">
        <v>207</v>
      </c>
      <c r="M1" s="52" t="s">
        <v>31</v>
      </c>
      <c r="N1" s="51"/>
    </row>
    <row r="2" spans="1:15" ht="71.25" customHeight="1" x14ac:dyDescent="0.25">
      <c r="A2" s="24" t="str">
        <f>IF(OR(F2&lt;&gt;0,G2&lt;&gt;0,H2&lt;&gt;0),"a","b")</f>
        <v>a</v>
      </c>
      <c r="B2">
        <v>1</v>
      </c>
      <c r="C2" s="35" t="s">
        <v>41</v>
      </c>
      <c r="D2" s="20" t="s">
        <v>42</v>
      </c>
      <c r="E2" s="21"/>
      <c r="F2" s="69">
        <f>F3+F144+F258+F465+F499+F512</f>
        <v>1655280.3900000001</v>
      </c>
      <c r="G2" s="69">
        <f t="shared" ref="G2:M2" si="0">G3+G144+G258+G465+G499+G512</f>
        <v>394152.33</v>
      </c>
      <c r="H2" s="69">
        <f t="shared" si="0"/>
        <v>674213.47</v>
      </c>
      <c r="I2" s="22">
        <f t="shared" si="0"/>
        <v>0</v>
      </c>
      <c r="J2" s="69">
        <f t="shared" si="0"/>
        <v>2723646.1900000004</v>
      </c>
      <c r="K2" s="69">
        <f t="shared" si="0"/>
        <v>1054920</v>
      </c>
      <c r="L2" s="69"/>
      <c r="M2" s="69">
        <f t="shared" si="0"/>
        <v>1668726.19</v>
      </c>
      <c r="N2" s="14">
        <f>SUBTOTAL(9,N4:N465)</f>
        <v>1261500</v>
      </c>
      <c r="O2" s="77">
        <f>J2-K2</f>
        <v>1668726.1900000004</v>
      </c>
    </row>
    <row r="3" spans="1:15" ht="56.25" customHeight="1" x14ac:dyDescent="0.25">
      <c r="A3" s="24" t="str">
        <f t="shared" ref="A3:A66" si="1">IF(OR(F3&lt;&gt;0,G3&lt;&gt;0,H3&lt;&gt;0),"a","b")</f>
        <v>a</v>
      </c>
      <c r="B3">
        <v>1</v>
      </c>
      <c r="C3" s="35" t="s">
        <v>43</v>
      </c>
      <c r="D3" s="20" t="s">
        <v>44</v>
      </c>
      <c r="E3" s="21"/>
      <c r="F3" s="69">
        <f>F4+F38+F62+F86+F118+F122+F132</f>
        <v>184771.78</v>
      </c>
      <c r="G3" s="69">
        <f t="shared" ref="G3:M3" si="2">G4+G38+G62+G86+G118+G122+G132</f>
        <v>67828.649999999994</v>
      </c>
      <c r="H3" s="69">
        <f t="shared" si="2"/>
        <v>23418.550000000007</v>
      </c>
      <c r="I3" s="22">
        <f t="shared" si="2"/>
        <v>0</v>
      </c>
      <c r="J3" s="69">
        <f t="shared" si="2"/>
        <v>276018.98</v>
      </c>
      <c r="K3" s="69">
        <f t="shared" si="2"/>
        <v>246710</v>
      </c>
      <c r="L3" s="69"/>
      <c r="M3" s="69">
        <f t="shared" si="2"/>
        <v>29308.980000000025</v>
      </c>
      <c r="N3" s="16">
        <f>SUBTOTAL(9,N4:N465)</f>
        <v>1261500</v>
      </c>
    </row>
    <row r="4" spans="1:15" ht="72" x14ac:dyDescent="0.25">
      <c r="A4" s="24" t="str">
        <f t="shared" si="1"/>
        <v>a</v>
      </c>
      <c r="B4">
        <v>1</v>
      </c>
      <c r="C4" s="29" t="s">
        <v>45</v>
      </c>
      <c r="D4" s="4" t="s">
        <v>46</v>
      </c>
      <c r="E4" s="8"/>
      <c r="F4" s="70">
        <f t="shared" ref="F4:J4" si="3">SUM(F5:F37)</f>
        <v>26585</v>
      </c>
      <c r="G4" s="70">
        <f t="shared" si="3"/>
        <v>15056</v>
      </c>
      <c r="H4" s="69">
        <f t="shared" si="3"/>
        <v>1</v>
      </c>
      <c r="I4" s="14">
        <f t="shared" si="3"/>
        <v>0</v>
      </c>
      <c r="J4" s="70">
        <f t="shared" si="3"/>
        <v>41642</v>
      </c>
      <c r="K4" s="70">
        <v>41630</v>
      </c>
      <c r="L4" s="70" t="s">
        <v>306</v>
      </c>
      <c r="M4" s="70">
        <f>J4-K4</f>
        <v>12</v>
      </c>
      <c r="N4" s="16">
        <v>26500</v>
      </c>
      <c r="O4" t="s">
        <v>349</v>
      </c>
    </row>
    <row r="5" spans="1:15" ht="48.75" customHeight="1" x14ac:dyDescent="0.25">
      <c r="A5" s="24" t="str">
        <f t="shared" si="1"/>
        <v>a</v>
      </c>
      <c r="C5" s="31"/>
      <c r="D5" s="46" t="s">
        <v>165</v>
      </c>
      <c r="E5" s="5" t="s">
        <v>164</v>
      </c>
      <c r="F5" s="71"/>
      <c r="G5" s="71">
        <v>2376</v>
      </c>
      <c r="H5" s="17"/>
      <c r="I5" s="17"/>
      <c r="J5" s="71">
        <f>F5+G5+H5+I5</f>
        <v>2376</v>
      </c>
      <c r="K5" s="71"/>
      <c r="L5" s="71"/>
      <c r="M5" s="71"/>
      <c r="N5" s="23"/>
    </row>
    <row r="6" spans="1:15" ht="48.75" customHeight="1" x14ac:dyDescent="0.25">
      <c r="A6" s="24" t="str">
        <f t="shared" si="1"/>
        <v>a</v>
      </c>
      <c r="C6" s="31"/>
      <c r="D6" s="46" t="s">
        <v>166</v>
      </c>
      <c r="E6" s="5" t="s">
        <v>164</v>
      </c>
      <c r="F6" s="71"/>
      <c r="G6" s="71">
        <v>155</v>
      </c>
      <c r="H6" s="17"/>
      <c r="I6" s="17"/>
      <c r="J6" s="71">
        <f t="shared" ref="J6:J37" si="4">F6+G6+H6+I6</f>
        <v>155</v>
      </c>
      <c r="K6" s="71"/>
      <c r="L6" s="71"/>
      <c r="M6" s="71"/>
      <c r="N6" s="23"/>
    </row>
    <row r="7" spans="1:15" ht="48.75" customHeight="1" x14ac:dyDescent="0.25">
      <c r="A7" s="24" t="str">
        <f t="shared" si="1"/>
        <v>a</v>
      </c>
      <c r="C7" s="31"/>
      <c r="D7" s="46" t="s">
        <v>167</v>
      </c>
      <c r="E7" s="5" t="s">
        <v>164</v>
      </c>
      <c r="F7" s="71"/>
      <c r="G7" s="71">
        <v>190</v>
      </c>
      <c r="H7" s="17"/>
      <c r="I7" s="17"/>
      <c r="J7" s="71">
        <f t="shared" si="4"/>
        <v>190</v>
      </c>
      <c r="K7" s="71"/>
      <c r="L7" s="71"/>
      <c r="M7" s="71"/>
      <c r="N7" s="23"/>
    </row>
    <row r="8" spans="1:15" ht="48.75" customHeight="1" x14ac:dyDescent="0.25">
      <c r="A8" s="24" t="str">
        <f t="shared" si="1"/>
        <v>a</v>
      </c>
      <c r="C8" s="31"/>
      <c r="D8" s="46" t="s">
        <v>166</v>
      </c>
      <c r="E8" s="5" t="s">
        <v>164</v>
      </c>
      <c r="F8" s="71"/>
      <c r="G8" s="71">
        <v>10025</v>
      </c>
      <c r="H8" s="17"/>
      <c r="I8" s="17"/>
      <c r="J8" s="71">
        <f t="shared" si="4"/>
        <v>10025</v>
      </c>
      <c r="K8" s="71"/>
      <c r="L8" s="71"/>
      <c r="M8" s="71"/>
      <c r="N8" s="23"/>
    </row>
    <row r="9" spans="1:15" ht="48.75" customHeight="1" x14ac:dyDescent="0.25">
      <c r="A9" s="24" t="str">
        <f t="shared" si="1"/>
        <v>a</v>
      </c>
      <c r="C9" s="31"/>
      <c r="D9" s="46" t="s">
        <v>168</v>
      </c>
      <c r="E9" s="5" t="s">
        <v>193</v>
      </c>
      <c r="F9" s="71"/>
      <c r="G9" s="71">
        <v>2310</v>
      </c>
      <c r="H9" s="17"/>
      <c r="I9" s="17"/>
      <c r="J9" s="71">
        <f t="shared" si="4"/>
        <v>2310</v>
      </c>
      <c r="K9" s="71"/>
      <c r="L9" s="71"/>
      <c r="M9" s="71"/>
      <c r="N9" s="23"/>
    </row>
    <row r="10" spans="1:15" ht="41.25" customHeight="1" x14ac:dyDescent="0.25">
      <c r="A10" s="24" t="str">
        <f t="shared" si="1"/>
        <v>a</v>
      </c>
      <c r="C10" s="31"/>
      <c r="D10" s="46" t="s">
        <v>208</v>
      </c>
      <c r="E10" s="5" t="s">
        <v>164</v>
      </c>
      <c r="F10" s="71">
        <v>560</v>
      </c>
      <c r="G10" s="71"/>
      <c r="H10" s="17"/>
      <c r="I10" s="17"/>
      <c r="J10" s="71">
        <f t="shared" si="4"/>
        <v>560</v>
      </c>
      <c r="K10" s="71"/>
      <c r="L10" s="71"/>
      <c r="M10" s="71"/>
      <c r="N10" s="23"/>
    </row>
    <row r="11" spans="1:15" ht="45.75" customHeight="1" x14ac:dyDescent="0.25">
      <c r="A11" s="24" t="str">
        <f t="shared" si="1"/>
        <v>a</v>
      </c>
      <c r="C11" s="31"/>
      <c r="D11" s="46" t="s">
        <v>167</v>
      </c>
      <c r="E11" s="5" t="s">
        <v>164</v>
      </c>
      <c r="F11" s="71">
        <v>190</v>
      </c>
      <c r="G11" s="71"/>
      <c r="H11" s="17"/>
      <c r="I11" s="17"/>
      <c r="J11" s="71">
        <f t="shared" si="4"/>
        <v>190</v>
      </c>
      <c r="K11" s="71"/>
      <c r="L11" s="71"/>
      <c r="M11" s="71"/>
      <c r="N11" s="23"/>
    </row>
    <row r="12" spans="1:15" ht="39" customHeight="1" x14ac:dyDescent="0.25">
      <c r="A12" s="24" t="str">
        <f t="shared" si="1"/>
        <v>a</v>
      </c>
      <c r="C12" s="31"/>
      <c r="D12" s="46" t="s">
        <v>167</v>
      </c>
      <c r="E12" s="5" t="s">
        <v>164</v>
      </c>
      <c r="F12" s="71">
        <v>42</v>
      </c>
      <c r="G12" s="71"/>
      <c r="H12" s="17"/>
      <c r="I12" s="17"/>
      <c r="J12" s="71">
        <f t="shared" si="4"/>
        <v>42</v>
      </c>
      <c r="K12" s="71"/>
      <c r="L12" s="71"/>
      <c r="M12" s="71"/>
      <c r="N12" s="23"/>
    </row>
    <row r="13" spans="1:15" ht="51" customHeight="1" x14ac:dyDescent="0.25">
      <c r="A13" s="24" t="str">
        <f t="shared" si="1"/>
        <v>a</v>
      </c>
      <c r="C13" s="31"/>
      <c r="D13" s="46" t="s">
        <v>167</v>
      </c>
      <c r="E13" s="5" t="s">
        <v>164</v>
      </c>
      <c r="F13" s="71">
        <v>2239</v>
      </c>
      <c r="G13" s="71"/>
      <c r="H13" s="17"/>
      <c r="I13" s="17"/>
      <c r="J13" s="71">
        <f t="shared" si="4"/>
        <v>2239</v>
      </c>
      <c r="K13" s="71"/>
      <c r="L13" s="71"/>
      <c r="M13" s="71"/>
      <c r="N13" s="23"/>
    </row>
    <row r="14" spans="1:15" ht="51" customHeight="1" x14ac:dyDescent="0.25">
      <c r="A14" s="24" t="str">
        <f t="shared" si="1"/>
        <v>a</v>
      </c>
      <c r="C14" s="31"/>
      <c r="D14" s="46" t="s">
        <v>209</v>
      </c>
      <c r="E14" s="5" t="s">
        <v>164</v>
      </c>
      <c r="F14" s="71">
        <v>6120</v>
      </c>
      <c r="G14" s="71"/>
      <c r="H14" s="17"/>
      <c r="I14" s="17"/>
      <c r="J14" s="71">
        <f t="shared" si="4"/>
        <v>6120</v>
      </c>
      <c r="K14" s="71"/>
      <c r="L14" s="71"/>
      <c r="M14" s="71"/>
      <c r="N14" s="23"/>
    </row>
    <row r="15" spans="1:15" ht="51" customHeight="1" x14ac:dyDescent="0.25">
      <c r="A15" s="24" t="str">
        <f t="shared" si="1"/>
        <v>a</v>
      </c>
      <c r="C15" s="31"/>
      <c r="D15" s="46" t="s">
        <v>210</v>
      </c>
      <c r="E15" s="5" t="s">
        <v>164</v>
      </c>
      <c r="F15" s="71">
        <v>250</v>
      </c>
      <c r="G15" s="71"/>
      <c r="H15" s="17"/>
      <c r="I15" s="17"/>
      <c r="J15" s="71">
        <f t="shared" si="4"/>
        <v>250</v>
      </c>
      <c r="K15" s="71"/>
      <c r="L15" s="71"/>
      <c r="M15" s="71"/>
      <c r="N15" s="23"/>
    </row>
    <row r="16" spans="1:15" ht="51" customHeight="1" x14ac:dyDescent="0.25">
      <c r="A16" s="24" t="str">
        <f t="shared" si="1"/>
        <v>a</v>
      </c>
      <c r="C16" s="31"/>
      <c r="D16" s="46" t="s">
        <v>211</v>
      </c>
      <c r="E16" s="5" t="s">
        <v>164</v>
      </c>
      <c r="F16" s="71">
        <v>3232</v>
      </c>
      <c r="G16" s="71"/>
      <c r="H16" s="17"/>
      <c r="I16" s="17"/>
      <c r="J16" s="71">
        <f t="shared" si="4"/>
        <v>3232</v>
      </c>
      <c r="K16" s="71"/>
      <c r="L16" s="71"/>
      <c r="M16" s="71"/>
      <c r="N16" s="23"/>
    </row>
    <row r="17" spans="1:14" ht="51" customHeight="1" x14ac:dyDescent="0.25">
      <c r="A17" s="24" t="str">
        <f t="shared" si="1"/>
        <v>a</v>
      </c>
      <c r="C17" s="31"/>
      <c r="D17" s="46" t="s">
        <v>212</v>
      </c>
      <c r="E17" s="5" t="s">
        <v>164</v>
      </c>
      <c r="F17" s="71">
        <v>10200</v>
      </c>
      <c r="G17" s="71"/>
      <c r="H17" s="17"/>
      <c r="I17" s="17"/>
      <c r="J17" s="71">
        <f t="shared" si="4"/>
        <v>10200</v>
      </c>
      <c r="K17" s="71"/>
      <c r="L17" s="71"/>
      <c r="M17" s="71"/>
      <c r="N17" s="23"/>
    </row>
    <row r="18" spans="1:14" ht="51" customHeight="1" x14ac:dyDescent="0.25">
      <c r="A18" s="24" t="str">
        <f t="shared" si="1"/>
        <v>a</v>
      </c>
      <c r="C18" s="31"/>
      <c r="D18" s="46" t="s">
        <v>213</v>
      </c>
      <c r="E18" s="5" t="s">
        <v>164</v>
      </c>
      <c r="F18" s="71">
        <v>1280</v>
      </c>
      <c r="G18" s="71"/>
      <c r="H18" s="17"/>
      <c r="I18" s="17"/>
      <c r="J18" s="71">
        <f t="shared" si="4"/>
        <v>1280</v>
      </c>
      <c r="K18" s="71"/>
      <c r="L18" s="71"/>
      <c r="M18" s="71"/>
      <c r="N18" s="23"/>
    </row>
    <row r="19" spans="1:14" ht="51" customHeight="1" x14ac:dyDescent="0.25">
      <c r="A19" s="24" t="str">
        <f t="shared" si="1"/>
        <v>a</v>
      </c>
      <c r="C19" s="31"/>
      <c r="D19" s="46" t="s">
        <v>214</v>
      </c>
      <c r="E19" s="5" t="s">
        <v>164</v>
      </c>
      <c r="F19" s="71">
        <v>1100</v>
      </c>
      <c r="G19" s="71"/>
      <c r="H19" s="17"/>
      <c r="I19" s="17"/>
      <c r="J19" s="71">
        <f t="shared" si="4"/>
        <v>1100</v>
      </c>
      <c r="K19" s="71"/>
      <c r="L19" s="71"/>
      <c r="M19" s="71"/>
      <c r="N19" s="23"/>
    </row>
    <row r="20" spans="1:14" ht="51" customHeight="1" x14ac:dyDescent="0.25">
      <c r="A20" s="24" t="str">
        <f t="shared" si="1"/>
        <v>a</v>
      </c>
      <c r="C20" s="31"/>
      <c r="D20" s="46" t="s">
        <v>215</v>
      </c>
      <c r="E20" s="5" t="s">
        <v>164</v>
      </c>
      <c r="F20" s="71">
        <v>270</v>
      </c>
      <c r="G20" s="71"/>
      <c r="H20" s="17"/>
      <c r="I20" s="17"/>
      <c r="J20" s="71">
        <f t="shared" si="4"/>
        <v>270</v>
      </c>
      <c r="K20" s="71"/>
      <c r="L20" s="71"/>
      <c r="M20" s="71"/>
      <c r="N20" s="23"/>
    </row>
    <row r="21" spans="1:14" ht="51" customHeight="1" x14ac:dyDescent="0.25">
      <c r="A21" s="24" t="str">
        <f t="shared" si="1"/>
        <v>a</v>
      </c>
      <c r="C21" s="31"/>
      <c r="D21" s="46" t="s">
        <v>216</v>
      </c>
      <c r="E21" s="5" t="s">
        <v>164</v>
      </c>
      <c r="F21" s="71">
        <v>1055</v>
      </c>
      <c r="G21" s="71"/>
      <c r="H21" s="17"/>
      <c r="I21" s="17"/>
      <c r="J21" s="71">
        <f t="shared" si="4"/>
        <v>1055</v>
      </c>
      <c r="K21" s="71"/>
      <c r="L21" s="71"/>
      <c r="M21" s="71"/>
      <c r="N21" s="23"/>
    </row>
    <row r="22" spans="1:14" ht="27" customHeight="1" x14ac:dyDescent="0.25">
      <c r="A22" s="24" t="str">
        <f t="shared" si="1"/>
        <v>a</v>
      </c>
      <c r="C22" s="31"/>
      <c r="D22" s="46" t="s">
        <v>217</v>
      </c>
      <c r="E22" s="5" t="s">
        <v>193</v>
      </c>
      <c r="F22" s="71">
        <v>47</v>
      </c>
      <c r="G22" s="71"/>
      <c r="H22" s="17"/>
      <c r="I22" s="17"/>
      <c r="J22" s="71">
        <f t="shared" si="4"/>
        <v>47</v>
      </c>
      <c r="K22" s="71"/>
      <c r="L22" s="71"/>
      <c r="M22" s="71"/>
      <c r="N22" s="23"/>
    </row>
    <row r="23" spans="1:14" ht="42" customHeight="1" x14ac:dyDescent="0.25">
      <c r="A23" s="24" t="str">
        <f t="shared" si="1"/>
        <v>a</v>
      </c>
      <c r="C23" s="31"/>
      <c r="D23" s="46" t="s">
        <v>307</v>
      </c>
      <c r="E23" s="5" t="s">
        <v>164</v>
      </c>
      <c r="F23" s="17"/>
      <c r="G23" s="17"/>
      <c r="H23" s="17">
        <v>1</v>
      </c>
      <c r="I23" s="17"/>
      <c r="J23" s="71">
        <f t="shared" si="4"/>
        <v>1</v>
      </c>
      <c r="K23" s="17"/>
      <c r="L23" s="17"/>
      <c r="M23" s="17"/>
      <c r="N23" s="23"/>
    </row>
    <row r="24" spans="1:14" ht="27" hidden="1" customHeight="1" x14ac:dyDescent="0.25">
      <c r="A24" s="24" t="str">
        <f t="shared" si="1"/>
        <v>b</v>
      </c>
      <c r="C24" s="31"/>
      <c r="D24" s="46"/>
      <c r="E24" s="5"/>
      <c r="F24" s="17"/>
      <c r="G24" s="17"/>
      <c r="H24" s="17"/>
      <c r="I24" s="17"/>
      <c r="J24" s="71">
        <f t="shared" si="4"/>
        <v>0</v>
      </c>
      <c r="K24" s="17"/>
      <c r="L24" s="17"/>
      <c r="M24" s="17"/>
      <c r="N24" s="23"/>
    </row>
    <row r="25" spans="1:14" ht="27" hidden="1" customHeight="1" x14ac:dyDescent="0.25">
      <c r="A25" s="24" t="str">
        <f t="shared" si="1"/>
        <v>b</v>
      </c>
      <c r="C25" s="31"/>
      <c r="D25" s="46"/>
      <c r="E25" s="5"/>
      <c r="F25" s="17"/>
      <c r="G25" s="17"/>
      <c r="H25" s="17"/>
      <c r="I25" s="17"/>
      <c r="J25" s="71">
        <f t="shared" si="4"/>
        <v>0</v>
      </c>
      <c r="K25" s="17"/>
      <c r="L25" s="17"/>
      <c r="M25" s="17"/>
      <c r="N25" s="23"/>
    </row>
    <row r="26" spans="1:14" ht="27" hidden="1" customHeight="1" x14ac:dyDescent="0.25">
      <c r="A26" s="24" t="str">
        <f t="shared" si="1"/>
        <v>b</v>
      </c>
      <c r="C26" s="31"/>
      <c r="D26" s="46"/>
      <c r="E26" s="5"/>
      <c r="F26" s="17"/>
      <c r="G26" s="17"/>
      <c r="H26" s="17"/>
      <c r="I26" s="17"/>
      <c r="J26" s="71">
        <f t="shared" si="4"/>
        <v>0</v>
      </c>
      <c r="K26" s="17"/>
      <c r="L26" s="17"/>
      <c r="M26" s="17"/>
      <c r="N26" s="23"/>
    </row>
    <row r="27" spans="1:14" ht="27" hidden="1" customHeight="1" x14ac:dyDescent="0.25">
      <c r="A27" s="24" t="str">
        <f t="shared" si="1"/>
        <v>b</v>
      </c>
      <c r="C27" s="31"/>
      <c r="D27" s="46"/>
      <c r="E27" s="5"/>
      <c r="F27" s="17"/>
      <c r="G27" s="17"/>
      <c r="H27" s="17"/>
      <c r="I27" s="17"/>
      <c r="J27" s="71">
        <f t="shared" si="4"/>
        <v>0</v>
      </c>
      <c r="K27" s="17"/>
      <c r="L27" s="17"/>
      <c r="M27" s="17"/>
      <c r="N27" s="23"/>
    </row>
    <row r="28" spans="1:14" ht="27" hidden="1" customHeight="1" x14ac:dyDescent="0.25">
      <c r="A28" s="24" t="str">
        <f t="shared" si="1"/>
        <v>b</v>
      </c>
      <c r="C28" s="31"/>
      <c r="D28" s="46"/>
      <c r="E28" s="5"/>
      <c r="F28" s="17"/>
      <c r="G28" s="17"/>
      <c r="H28" s="17"/>
      <c r="I28" s="17"/>
      <c r="J28" s="17">
        <f t="shared" si="4"/>
        <v>0</v>
      </c>
      <c r="K28" s="17"/>
      <c r="L28" s="17"/>
      <c r="M28" s="17"/>
      <c r="N28" s="23"/>
    </row>
    <row r="29" spans="1:14" ht="27" hidden="1" customHeight="1" x14ac:dyDescent="0.25">
      <c r="A29" s="24" t="str">
        <f t="shared" si="1"/>
        <v>b</v>
      </c>
      <c r="C29" s="31"/>
      <c r="D29" s="46"/>
      <c r="E29" s="5"/>
      <c r="F29" s="17"/>
      <c r="G29" s="17"/>
      <c r="H29" s="17"/>
      <c r="I29" s="17"/>
      <c r="J29" s="17">
        <f t="shared" si="4"/>
        <v>0</v>
      </c>
      <c r="K29" s="17"/>
      <c r="L29" s="17"/>
      <c r="M29" s="17"/>
      <c r="N29" s="23"/>
    </row>
    <row r="30" spans="1:14" ht="27" hidden="1" customHeight="1" x14ac:dyDescent="0.25">
      <c r="A30" s="24" t="str">
        <f t="shared" si="1"/>
        <v>b</v>
      </c>
      <c r="C30" s="31"/>
      <c r="D30" s="46"/>
      <c r="E30" s="5"/>
      <c r="F30" s="17"/>
      <c r="G30" s="17"/>
      <c r="H30" s="17"/>
      <c r="I30" s="17"/>
      <c r="J30" s="17">
        <f t="shared" si="4"/>
        <v>0</v>
      </c>
      <c r="K30" s="17"/>
      <c r="L30" s="17"/>
      <c r="M30" s="17"/>
      <c r="N30" s="23"/>
    </row>
    <row r="31" spans="1:14" ht="27" hidden="1" customHeight="1" x14ac:dyDescent="0.25">
      <c r="A31" s="24" t="str">
        <f t="shared" si="1"/>
        <v>b</v>
      </c>
      <c r="C31" s="31"/>
      <c r="D31" s="46"/>
      <c r="E31" s="5"/>
      <c r="F31" s="17"/>
      <c r="G31" s="17"/>
      <c r="H31" s="17"/>
      <c r="I31" s="17"/>
      <c r="J31" s="17">
        <f t="shared" si="4"/>
        <v>0</v>
      </c>
      <c r="K31" s="17"/>
      <c r="L31" s="17"/>
      <c r="M31" s="17"/>
      <c r="N31" s="23"/>
    </row>
    <row r="32" spans="1:14" ht="27" hidden="1" customHeight="1" x14ac:dyDescent="0.25">
      <c r="A32" s="24" t="str">
        <f t="shared" si="1"/>
        <v>b</v>
      </c>
      <c r="C32" s="31"/>
      <c r="D32" s="46"/>
      <c r="E32" s="5"/>
      <c r="F32" s="17"/>
      <c r="G32" s="17"/>
      <c r="H32" s="17"/>
      <c r="I32" s="17"/>
      <c r="J32" s="17">
        <f t="shared" si="4"/>
        <v>0</v>
      </c>
      <c r="K32" s="17"/>
      <c r="L32" s="17"/>
      <c r="M32" s="17"/>
      <c r="N32" s="23"/>
    </row>
    <row r="33" spans="1:14" ht="27" hidden="1" customHeight="1" x14ac:dyDescent="0.25">
      <c r="A33" s="24" t="str">
        <f t="shared" si="1"/>
        <v>b</v>
      </c>
      <c r="C33" s="31"/>
      <c r="D33" s="46"/>
      <c r="E33" s="5"/>
      <c r="F33" s="17"/>
      <c r="G33" s="17"/>
      <c r="H33" s="17"/>
      <c r="I33" s="17"/>
      <c r="J33" s="17">
        <f t="shared" si="4"/>
        <v>0</v>
      </c>
      <c r="K33" s="17"/>
      <c r="L33" s="17"/>
      <c r="M33" s="17"/>
      <c r="N33" s="23"/>
    </row>
    <row r="34" spans="1:14" ht="27" hidden="1" customHeight="1" x14ac:dyDescent="0.25">
      <c r="A34" s="24" t="str">
        <f t="shared" si="1"/>
        <v>b</v>
      </c>
      <c r="C34" s="31"/>
      <c r="D34" s="46"/>
      <c r="E34" s="5"/>
      <c r="F34" s="17"/>
      <c r="G34" s="17"/>
      <c r="H34" s="17"/>
      <c r="I34" s="17"/>
      <c r="J34" s="17">
        <f t="shared" si="4"/>
        <v>0</v>
      </c>
      <c r="K34" s="17"/>
      <c r="L34" s="17"/>
      <c r="M34" s="17"/>
      <c r="N34" s="23"/>
    </row>
    <row r="35" spans="1:14" ht="27" hidden="1" customHeight="1" x14ac:dyDescent="0.25">
      <c r="A35" s="24" t="str">
        <f t="shared" si="1"/>
        <v>b</v>
      </c>
      <c r="C35" s="31"/>
      <c r="D35" s="46"/>
      <c r="E35" s="5"/>
      <c r="F35" s="17"/>
      <c r="G35" s="17"/>
      <c r="H35" s="17"/>
      <c r="I35" s="17"/>
      <c r="J35" s="17">
        <f t="shared" si="4"/>
        <v>0</v>
      </c>
      <c r="K35" s="17"/>
      <c r="L35" s="17"/>
      <c r="M35" s="17"/>
      <c r="N35" s="23"/>
    </row>
    <row r="36" spans="1:14" ht="27" hidden="1" customHeight="1" x14ac:dyDescent="0.25">
      <c r="A36" s="24" t="str">
        <f t="shared" si="1"/>
        <v>b</v>
      </c>
      <c r="C36" s="31"/>
      <c r="D36" s="46"/>
      <c r="E36" s="5"/>
      <c r="F36" s="17"/>
      <c r="G36" s="17"/>
      <c r="H36" s="17"/>
      <c r="I36" s="17"/>
      <c r="J36" s="17">
        <f t="shared" si="4"/>
        <v>0</v>
      </c>
      <c r="K36" s="17"/>
      <c r="L36" s="17"/>
      <c r="M36" s="17"/>
      <c r="N36" s="23"/>
    </row>
    <row r="37" spans="1:14" ht="27" hidden="1" customHeight="1" x14ac:dyDescent="0.25">
      <c r="A37" s="24" t="str">
        <f t="shared" si="1"/>
        <v>b</v>
      </c>
      <c r="C37" s="31"/>
      <c r="D37" s="46"/>
      <c r="E37" s="5"/>
      <c r="F37" s="17"/>
      <c r="G37" s="17"/>
      <c r="H37" s="17"/>
      <c r="I37" s="17"/>
      <c r="J37" s="17">
        <f t="shared" si="4"/>
        <v>0</v>
      </c>
      <c r="K37" s="17"/>
      <c r="L37" s="17"/>
      <c r="M37" s="17"/>
      <c r="N37" s="23"/>
    </row>
    <row r="38" spans="1:14" ht="44.25" customHeight="1" x14ac:dyDescent="0.25">
      <c r="A38" s="24" t="str">
        <f t="shared" si="1"/>
        <v>a</v>
      </c>
      <c r="B38">
        <v>1</v>
      </c>
      <c r="C38" s="29" t="s">
        <v>47</v>
      </c>
      <c r="D38" s="4" t="s">
        <v>48</v>
      </c>
      <c r="E38" s="8"/>
      <c r="F38" s="70">
        <f>F39+F47+F55</f>
        <v>1296</v>
      </c>
      <c r="G38" s="70">
        <f t="shared" ref="G38:K38" si="5">G39+G47+G55</f>
        <v>0</v>
      </c>
      <c r="H38" s="14">
        <f t="shared" si="5"/>
        <v>0</v>
      </c>
      <c r="I38" s="14">
        <f t="shared" si="5"/>
        <v>0</v>
      </c>
      <c r="J38" s="70">
        <f t="shared" si="5"/>
        <v>1296</v>
      </c>
      <c r="K38" s="70">
        <f t="shared" si="5"/>
        <v>0</v>
      </c>
      <c r="L38" s="70"/>
      <c r="M38" s="70">
        <f>J38-K38</f>
        <v>1296</v>
      </c>
      <c r="N38" s="23"/>
    </row>
    <row r="39" spans="1:14" ht="41.25" customHeight="1" x14ac:dyDescent="0.25">
      <c r="A39" s="24" t="str">
        <f t="shared" si="1"/>
        <v>a</v>
      </c>
      <c r="B39">
        <v>1</v>
      </c>
      <c r="C39" s="30" t="s">
        <v>49</v>
      </c>
      <c r="D39" s="3" t="s">
        <v>50</v>
      </c>
      <c r="E39" s="3"/>
      <c r="F39" s="72">
        <f>SUM(F40:F46)</f>
        <v>1296</v>
      </c>
      <c r="G39" s="72">
        <f t="shared" ref="G39:M39" si="6">SUM(G40:G46)</f>
        <v>0</v>
      </c>
      <c r="H39" s="16">
        <f t="shared" si="6"/>
        <v>0</v>
      </c>
      <c r="I39" s="16">
        <f t="shared" si="6"/>
        <v>0</v>
      </c>
      <c r="J39" s="72">
        <f t="shared" si="6"/>
        <v>1296</v>
      </c>
      <c r="K39" s="72">
        <f t="shared" si="6"/>
        <v>0</v>
      </c>
      <c r="L39" s="72"/>
      <c r="M39" s="72">
        <f t="shared" si="6"/>
        <v>0</v>
      </c>
      <c r="N39" s="23"/>
    </row>
    <row r="40" spans="1:14" ht="34.5" customHeight="1" x14ac:dyDescent="0.25">
      <c r="A40" s="24" t="str">
        <f t="shared" si="1"/>
        <v>a</v>
      </c>
      <c r="C40" s="31"/>
      <c r="D40" s="46" t="s">
        <v>218</v>
      </c>
      <c r="E40" s="5" t="s">
        <v>164</v>
      </c>
      <c r="F40" s="71">
        <v>1296</v>
      </c>
      <c r="G40" s="71"/>
      <c r="H40" s="17"/>
      <c r="I40" s="17"/>
      <c r="J40" s="71">
        <f t="shared" ref="J40:J46" si="7">F40+G40+H40+I40</f>
        <v>1296</v>
      </c>
      <c r="K40" s="71"/>
      <c r="L40" s="71"/>
      <c r="M40" s="71"/>
      <c r="N40" s="23"/>
    </row>
    <row r="41" spans="1:14" ht="26.25" hidden="1" customHeight="1" x14ac:dyDescent="0.25">
      <c r="A41" s="24" t="str">
        <f t="shared" si="1"/>
        <v>b</v>
      </c>
      <c r="C41" s="31"/>
      <c r="D41" s="5"/>
      <c r="E41" s="5"/>
      <c r="F41" s="17"/>
      <c r="G41" s="17"/>
      <c r="H41" s="17"/>
      <c r="I41" s="17"/>
      <c r="J41" s="17">
        <f t="shared" si="7"/>
        <v>0</v>
      </c>
      <c r="K41" s="17"/>
      <c r="L41" s="17"/>
      <c r="M41" s="17"/>
      <c r="N41" s="23"/>
    </row>
    <row r="42" spans="1:14" ht="26.25" hidden="1" customHeight="1" x14ac:dyDescent="0.25">
      <c r="A42" s="24" t="str">
        <f t="shared" si="1"/>
        <v>b</v>
      </c>
      <c r="C42" s="31"/>
      <c r="D42" s="5"/>
      <c r="E42" s="5"/>
      <c r="F42" s="17"/>
      <c r="G42" s="17"/>
      <c r="H42" s="17"/>
      <c r="I42" s="17"/>
      <c r="J42" s="17">
        <f t="shared" si="7"/>
        <v>0</v>
      </c>
      <c r="K42" s="17"/>
      <c r="L42" s="17"/>
      <c r="M42" s="17"/>
      <c r="N42" s="23"/>
    </row>
    <row r="43" spans="1:14" ht="26.25" hidden="1" customHeight="1" x14ac:dyDescent="0.25">
      <c r="A43" s="24" t="str">
        <f t="shared" si="1"/>
        <v>b</v>
      </c>
      <c r="C43" s="31"/>
      <c r="D43" s="5"/>
      <c r="E43" s="5"/>
      <c r="F43" s="17"/>
      <c r="G43" s="17"/>
      <c r="H43" s="17"/>
      <c r="I43" s="17"/>
      <c r="J43" s="17">
        <f t="shared" si="7"/>
        <v>0</v>
      </c>
      <c r="K43" s="17"/>
      <c r="L43" s="17"/>
      <c r="M43" s="17"/>
      <c r="N43" s="23"/>
    </row>
    <row r="44" spans="1:14" ht="26.25" hidden="1" customHeight="1" x14ac:dyDescent="0.25">
      <c r="A44" s="24" t="str">
        <f t="shared" si="1"/>
        <v>b</v>
      </c>
      <c r="C44" s="31"/>
      <c r="D44" s="5"/>
      <c r="E44" s="5"/>
      <c r="F44" s="17"/>
      <c r="G44" s="17"/>
      <c r="H44" s="17"/>
      <c r="I44" s="17"/>
      <c r="J44" s="17">
        <f t="shared" si="7"/>
        <v>0</v>
      </c>
      <c r="K44" s="17"/>
      <c r="L44" s="17"/>
      <c r="M44" s="17"/>
      <c r="N44" s="23"/>
    </row>
    <row r="45" spans="1:14" ht="26.25" hidden="1" customHeight="1" x14ac:dyDescent="0.25">
      <c r="A45" s="24" t="str">
        <f t="shared" si="1"/>
        <v>b</v>
      </c>
      <c r="C45" s="31"/>
      <c r="D45" s="5"/>
      <c r="E45" s="5"/>
      <c r="F45" s="17"/>
      <c r="G45" s="17"/>
      <c r="H45" s="17"/>
      <c r="I45" s="17"/>
      <c r="J45" s="17">
        <f t="shared" si="7"/>
        <v>0</v>
      </c>
      <c r="K45" s="17"/>
      <c r="L45" s="17"/>
      <c r="M45" s="17"/>
      <c r="N45" s="23"/>
    </row>
    <row r="46" spans="1:14" ht="26.25" hidden="1" customHeight="1" x14ac:dyDescent="0.25">
      <c r="A46" s="24" t="str">
        <f t="shared" si="1"/>
        <v>b</v>
      </c>
      <c r="C46" s="31"/>
      <c r="D46" s="5"/>
      <c r="E46" s="5"/>
      <c r="F46" s="17"/>
      <c r="G46" s="17"/>
      <c r="H46" s="17"/>
      <c r="I46" s="17"/>
      <c r="J46" s="17">
        <f t="shared" si="7"/>
        <v>0</v>
      </c>
      <c r="K46" s="17"/>
      <c r="L46" s="17"/>
      <c r="M46" s="17"/>
      <c r="N46" s="23"/>
    </row>
    <row r="47" spans="1:14" ht="44.25" hidden="1" customHeight="1" x14ac:dyDescent="0.25">
      <c r="A47" s="24" t="str">
        <f t="shared" si="1"/>
        <v>b</v>
      </c>
      <c r="B47">
        <v>1</v>
      </c>
      <c r="C47" s="30" t="s">
        <v>51</v>
      </c>
      <c r="D47" s="3" t="s">
        <v>52</v>
      </c>
      <c r="E47" s="3"/>
      <c r="F47" s="16">
        <f>SUM(F48:F54)</f>
        <v>0</v>
      </c>
      <c r="G47" s="16">
        <f t="shared" ref="G47:K47" si="8">SUM(G48:G54)</f>
        <v>0</v>
      </c>
      <c r="H47" s="16">
        <f t="shared" si="8"/>
        <v>0</v>
      </c>
      <c r="I47" s="16">
        <f t="shared" si="8"/>
        <v>0</v>
      </c>
      <c r="J47" s="16">
        <f t="shared" si="8"/>
        <v>0</v>
      </c>
      <c r="K47" s="16">
        <f t="shared" si="8"/>
        <v>0</v>
      </c>
      <c r="L47" s="16"/>
      <c r="M47" s="16">
        <f>J47-K47</f>
        <v>0</v>
      </c>
      <c r="N47" s="23"/>
    </row>
    <row r="48" spans="1:14" ht="27.75" hidden="1" customHeight="1" x14ac:dyDescent="0.25">
      <c r="A48" s="24" t="str">
        <f t="shared" si="1"/>
        <v>b</v>
      </c>
      <c r="C48" s="31"/>
      <c r="D48" s="5"/>
      <c r="E48" s="5"/>
      <c r="F48" s="17"/>
      <c r="G48" s="17"/>
      <c r="H48" s="17"/>
      <c r="I48" s="17"/>
      <c r="J48" s="17">
        <f t="shared" ref="J48:J54" si="9">F48+G48+H48+I48</f>
        <v>0</v>
      </c>
      <c r="K48" s="17"/>
      <c r="L48" s="17"/>
      <c r="M48" s="17"/>
      <c r="N48" s="23"/>
    </row>
    <row r="49" spans="1:15" ht="27.75" hidden="1" customHeight="1" x14ac:dyDescent="0.25">
      <c r="A49" s="24" t="str">
        <f t="shared" si="1"/>
        <v>b</v>
      </c>
      <c r="C49" s="31"/>
      <c r="D49" s="5"/>
      <c r="E49" s="5"/>
      <c r="F49" s="17"/>
      <c r="G49" s="17"/>
      <c r="H49" s="17"/>
      <c r="I49" s="17"/>
      <c r="J49" s="17">
        <f t="shared" si="9"/>
        <v>0</v>
      </c>
      <c r="K49" s="17"/>
      <c r="L49" s="17"/>
      <c r="M49" s="17"/>
      <c r="N49" s="23"/>
    </row>
    <row r="50" spans="1:15" ht="27.75" hidden="1" customHeight="1" x14ac:dyDescent="0.25">
      <c r="A50" s="24" t="str">
        <f t="shared" si="1"/>
        <v>b</v>
      </c>
      <c r="C50" s="31"/>
      <c r="D50" s="5"/>
      <c r="E50" s="5"/>
      <c r="F50" s="17"/>
      <c r="G50" s="17"/>
      <c r="H50" s="17"/>
      <c r="I50" s="17"/>
      <c r="J50" s="17">
        <f t="shared" si="9"/>
        <v>0</v>
      </c>
      <c r="K50" s="17"/>
      <c r="L50" s="17"/>
      <c r="M50" s="17"/>
      <c r="N50" s="23"/>
    </row>
    <row r="51" spans="1:15" ht="27.75" hidden="1" customHeight="1" x14ac:dyDescent="0.25">
      <c r="A51" s="24" t="str">
        <f t="shared" si="1"/>
        <v>b</v>
      </c>
      <c r="C51" s="31"/>
      <c r="D51" s="5"/>
      <c r="E51" s="5"/>
      <c r="F51" s="17"/>
      <c r="G51" s="17"/>
      <c r="H51" s="17"/>
      <c r="I51" s="17"/>
      <c r="J51" s="17">
        <f t="shared" si="9"/>
        <v>0</v>
      </c>
      <c r="K51" s="17"/>
      <c r="L51" s="17"/>
      <c r="M51" s="17"/>
      <c r="N51" s="23"/>
    </row>
    <row r="52" spans="1:15" ht="27.75" hidden="1" customHeight="1" x14ac:dyDescent="0.25">
      <c r="A52" s="24" t="str">
        <f t="shared" si="1"/>
        <v>b</v>
      </c>
      <c r="C52" s="31"/>
      <c r="D52" s="5"/>
      <c r="E52" s="5"/>
      <c r="F52" s="17"/>
      <c r="G52" s="17"/>
      <c r="H52" s="17"/>
      <c r="I52" s="17"/>
      <c r="J52" s="17">
        <f t="shared" si="9"/>
        <v>0</v>
      </c>
      <c r="K52" s="17"/>
      <c r="L52" s="17"/>
      <c r="M52" s="17"/>
      <c r="N52" s="23"/>
    </row>
    <row r="53" spans="1:15" ht="27.75" hidden="1" customHeight="1" x14ac:dyDescent="0.25">
      <c r="A53" s="24" t="str">
        <f t="shared" si="1"/>
        <v>b</v>
      </c>
      <c r="C53" s="31"/>
      <c r="D53" s="5"/>
      <c r="E53" s="5"/>
      <c r="F53" s="17"/>
      <c r="G53" s="17"/>
      <c r="H53" s="17"/>
      <c r="I53" s="17"/>
      <c r="J53" s="17">
        <f t="shared" si="9"/>
        <v>0</v>
      </c>
      <c r="K53" s="17"/>
      <c r="L53" s="17"/>
      <c r="M53" s="17"/>
      <c r="N53" s="23"/>
    </row>
    <row r="54" spans="1:15" ht="27.75" hidden="1" customHeight="1" x14ac:dyDescent="0.25">
      <c r="A54" s="24" t="str">
        <f t="shared" si="1"/>
        <v>b</v>
      </c>
      <c r="C54" s="31"/>
      <c r="D54" s="5"/>
      <c r="E54" s="5"/>
      <c r="F54" s="17"/>
      <c r="G54" s="17"/>
      <c r="H54" s="17"/>
      <c r="I54" s="17"/>
      <c r="J54" s="17">
        <f t="shared" si="9"/>
        <v>0</v>
      </c>
      <c r="K54" s="17"/>
      <c r="L54" s="17"/>
      <c r="M54" s="17"/>
      <c r="N54" s="23"/>
    </row>
    <row r="55" spans="1:15" ht="53.25" hidden="1" customHeight="1" x14ac:dyDescent="0.25">
      <c r="A55" s="24" t="str">
        <f t="shared" si="1"/>
        <v>b</v>
      </c>
      <c r="B55">
        <v>1</v>
      </c>
      <c r="C55" s="30" t="s">
        <v>53</v>
      </c>
      <c r="D55" s="3" t="s">
        <v>54</v>
      </c>
      <c r="E55" s="3"/>
      <c r="F55" s="15">
        <f>SUM(F56:F61)</f>
        <v>0</v>
      </c>
      <c r="G55" s="15">
        <f t="shared" ref="G55:K55" si="10">SUM(G56:G61)</f>
        <v>0</v>
      </c>
      <c r="H55" s="15">
        <f t="shared" si="10"/>
        <v>0</v>
      </c>
      <c r="I55" s="15">
        <f t="shared" si="10"/>
        <v>0</v>
      </c>
      <c r="J55" s="15">
        <f t="shared" si="10"/>
        <v>0</v>
      </c>
      <c r="K55" s="15">
        <f t="shared" si="10"/>
        <v>0</v>
      </c>
      <c r="L55" s="15"/>
      <c r="M55" s="15">
        <f>J55-K55</f>
        <v>0</v>
      </c>
      <c r="N55" s="23"/>
    </row>
    <row r="56" spans="1:15" ht="41.25" hidden="1" customHeight="1" x14ac:dyDescent="0.25">
      <c r="A56" s="24" t="str">
        <f t="shared" si="1"/>
        <v>b</v>
      </c>
      <c r="C56" s="31"/>
      <c r="D56" s="46"/>
      <c r="E56" s="5"/>
      <c r="F56" s="17"/>
      <c r="G56" s="17"/>
      <c r="H56" s="17"/>
      <c r="I56" s="17"/>
      <c r="J56" s="17">
        <f t="shared" ref="J56:J61" si="11">F56+G56+H56+I56</f>
        <v>0</v>
      </c>
      <c r="K56" s="17"/>
      <c r="L56" s="17"/>
      <c r="M56" s="17"/>
      <c r="N56" s="23"/>
    </row>
    <row r="57" spans="1:15" ht="27.75" hidden="1" customHeight="1" x14ac:dyDescent="0.25">
      <c r="A57" s="24" t="str">
        <f t="shared" si="1"/>
        <v>b</v>
      </c>
      <c r="C57" s="31"/>
      <c r="D57" s="46"/>
      <c r="E57" s="5"/>
      <c r="F57" s="17"/>
      <c r="G57" s="17"/>
      <c r="H57" s="17"/>
      <c r="I57" s="17"/>
      <c r="J57" s="17">
        <f t="shared" si="11"/>
        <v>0</v>
      </c>
      <c r="K57" s="17"/>
      <c r="L57" s="17"/>
      <c r="M57" s="17"/>
      <c r="N57" s="23"/>
    </row>
    <row r="58" spans="1:15" ht="41.25" hidden="1" customHeight="1" x14ac:dyDescent="0.25">
      <c r="A58" s="24" t="str">
        <f t="shared" si="1"/>
        <v>b</v>
      </c>
      <c r="C58" s="31"/>
      <c r="D58" s="46"/>
      <c r="E58" s="5"/>
      <c r="F58" s="17"/>
      <c r="G58" s="17"/>
      <c r="H58" s="17"/>
      <c r="I58" s="17"/>
      <c r="J58" s="17">
        <f t="shared" si="11"/>
        <v>0</v>
      </c>
      <c r="K58" s="17"/>
      <c r="L58" s="17"/>
      <c r="M58" s="17"/>
      <c r="N58" s="23"/>
    </row>
    <row r="59" spans="1:15" ht="38.25" hidden="1" customHeight="1" x14ac:dyDescent="0.25">
      <c r="A59" s="24" t="str">
        <f t="shared" si="1"/>
        <v>b</v>
      </c>
      <c r="C59" s="31"/>
      <c r="D59" s="46"/>
      <c r="E59" s="5"/>
      <c r="F59" s="17"/>
      <c r="G59" s="17"/>
      <c r="H59" s="17"/>
      <c r="I59" s="17"/>
      <c r="J59" s="17">
        <f t="shared" si="11"/>
        <v>0</v>
      </c>
      <c r="K59" s="17"/>
      <c r="L59" s="17"/>
      <c r="M59" s="17"/>
      <c r="N59" s="23"/>
    </row>
    <row r="60" spans="1:15" ht="37.5" hidden="1" customHeight="1" x14ac:dyDescent="0.25">
      <c r="A60" s="24" t="str">
        <f t="shared" si="1"/>
        <v>b</v>
      </c>
      <c r="C60" s="31"/>
      <c r="D60" s="46"/>
      <c r="E60" s="5"/>
      <c r="F60" s="17"/>
      <c r="G60" s="17"/>
      <c r="H60" s="17"/>
      <c r="I60" s="17"/>
      <c r="J60" s="17">
        <f t="shared" si="11"/>
        <v>0</v>
      </c>
      <c r="K60" s="17"/>
      <c r="L60" s="17"/>
      <c r="M60" s="17"/>
      <c r="N60" s="23"/>
    </row>
    <row r="61" spans="1:15" ht="27.75" hidden="1" customHeight="1" x14ac:dyDescent="0.25">
      <c r="A61" s="24" t="str">
        <f t="shared" si="1"/>
        <v>b</v>
      </c>
      <c r="C61" s="31"/>
      <c r="D61" s="5"/>
      <c r="E61" s="5"/>
      <c r="F61" s="17"/>
      <c r="G61" s="17"/>
      <c r="H61" s="17"/>
      <c r="I61" s="17"/>
      <c r="J61" s="17">
        <f t="shared" si="11"/>
        <v>0</v>
      </c>
      <c r="K61" s="17"/>
      <c r="L61" s="17"/>
      <c r="M61" s="17"/>
      <c r="N61" s="23"/>
    </row>
    <row r="62" spans="1:15" ht="62.25" customHeight="1" x14ac:dyDescent="0.25">
      <c r="A62" s="24" t="str">
        <f t="shared" si="1"/>
        <v>a</v>
      </c>
      <c r="B62">
        <v>1</v>
      </c>
      <c r="C62" s="29" t="s">
        <v>55</v>
      </c>
      <c r="D62" s="4" t="s">
        <v>4</v>
      </c>
      <c r="E62" s="4"/>
      <c r="F62" s="70">
        <f>SUM(F63:F85)</f>
        <v>56151</v>
      </c>
      <c r="G62" s="70">
        <f t="shared" ref="G62:H62" si="12">SUM(G63:G85)</f>
        <v>8321.6</v>
      </c>
      <c r="H62" s="70">
        <f t="shared" si="12"/>
        <v>18830.95</v>
      </c>
      <c r="I62" s="70">
        <f t="shared" ref="I62" si="13">SUM(I63:I85)</f>
        <v>0</v>
      </c>
      <c r="J62" s="70">
        <f t="shared" ref="J62" si="14">SUM(J63:J85)</f>
        <v>83303.55</v>
      </c>
      <c r="K62" s="70">
        <v>60400</v>
      </c>
      <c r="L62" s="70" t="s">
        <v>306</v>
      </c>
      <c r="M62" s="70">
        <f>J62-K62</f>
        <v>22903.550000000003</v>
      </c>
      <c r="N62" s="14">
        <v>56000</v>
      </c>
      <c r="O62" t="s">
        <v>349</v>
      </c>
    </row>
    <row r="63" spans="1:15" ht="34.5" customHeight="1" x14ac:dyDescent="0.25">
      <c r="A63" s="24" t="str">
        <f t="shared" si="1"/>
        <v>a</v>
      </c>
      <c r="C63" s="32"/>
      <c r="D63" s="46" t="s">
        <v>194</v>
      </c>
      <c r="E63" s="5" t="s">
        <v>164</v>
      </c>
      <c r="F63" s="71"/>
      <c r="G63" s="71">
        <v>461.60000000000036</v>
      </c>
      <c r="H63" s="17"/>
      <c r="I63" s="17"/>
      <c r="J63" s="71">
        <f t="shared" ref="J63:J85" si="15">F63+G63+H63+I63</f>
        <v>461.60000000000036</v>
      </c>
      <c r="K63" s="71"/>
      <c r="L63" s="71"/>
      <c r="M63" s="71"/>
      <c r="N63" s="23"/>
    </row>
    <row r="64" spans="1:15" ht="34.5" customHeight="1" x14ac:dyDescent="0.25">
      <c r="A64" s="24" t="str">
        <f t="shared" si="1"/>
        <v>a</v>
      </c>
      <c r="C64" s="32"/>
      <c r="D64" s="46" t="s">
        <v>195</v>
      </c>
      <c r="E64" s="5" t="s">
        <v>164</v>
      </c>
      <c r="F64" s="71"/>
      <c r="G64" s="71">
        <v>3145</v>
      </c>
      <c r="H64" s="17"/>
      <c r="I64" s="17"/>
      <c r="J64" s="71">
        <f t="shared" si="15"/>
        <v>3145</v>
      </c>
      <c r="K64" s="71"/>
      <c r="L64" s="71"/>
      <c r="M64" s="71"/>
      <c r="N64" s="23"/>
    </row>
    <row r="65" spans="1:14" ht="34.5" customHeight="1" x14ac:dyDescent="0.25">
      <c r="A65" s="24" t="str">
        <f t="shared" si="1"/>
        <v>a</v>
      </c>
      <c r="C65" s="32"/>
      <c r="D65" s="46" t="s">
        <v>196</v>
      </c>
      <c r="E65" s="5" t="s">
        <v>164</v>
      </c>
      <c r="F65" s="71"/>
      <c r="G65" s="71">
        <v>150</v>
      </c>
      <c r="H65" s="17"/>
      <c r="I65" s="17"/>
      <c r="J65" s="71">
        <f t="shared" si="15"/>
        <v>150</v>
      </c>
      <c r="K65" s="71"/>
      <c r="L65" s="71"/>
      <c r="M65" s="71"/>
      <c r="N65" s="23"/>
    </row>
    <row r="66" spans="1:14" ht="37.5" customHeight="1" x14ac:dyDescent="0.25">
      <c r="A66" s="24" t="str">
        <f t="shared" si="1"/>
        <v>a</v>
      </c>
      <c r="C66" s="32"/>
      <c r="D66" s="46" t="s">
        <v>197</v>
      </c>
      <c r="E66" s="5" t="s">
        <v>164</v>
      </c>
      <c r="F66" s="71"/>
      <c r="G66" s="71">
        <v>500</v>
      </c>
      <c r="H66" s="17"/>
      <c r="I66" s="17"/>
      <c r="J66" s="71">
        <f t="shared" si="15"/>
        <v>500</v>
      </c>
      <c r="K66" s="71"/>
      <c r="L66" s="71"/>
      <c r="M66" s="71"/>
      <c r="N66" s="23"/>
    </row>
    <row r="67" spans="1:14" ht="42" customHeight="1" x14ac:dyDescent="0.25">
      <c r="A67" s="24" t="str">
        <f t="shared" ref="A67:A136" si="16">IF(OR(F67&lt;&gt;0,G67&lt;&gt;0,H67&lt;&gt;0),"a","b")</f>
        <v>a</v>
      </c>
      <c r="C67" s="32"/>
      <c r="D67" s="46" t="s">
        <v>198</v>
      </c>
      <c r="E67" s="5" t="s">
        <v>193</v>
      </c>
      <c r="F67" s="71"/>
      <c r="G67" s="71">
        <v>4065</v>
      </c>
      <c r="H67" s="17"/>
      <c r="I67" s="17"/>
      <c r="J67" s="71">
        <f t="shared" si="15"/>
        <v>4065</v>
      </c>
      <c r="K67" s="71"/>
      <c r="L67" s="71"/>
      <c r="M67" s="71"/>
      <c r="N67" s="23"/>
    </row>
    <row r="68" spans="1:14" ht="34.5" customHeight="1" x14ac:dyDescent="0.25">
      <c r="A68" s="24" t="str">
        <f t="shared" si="16"/>
        <v>a</v>
      </c>
      <c r="C68" s="32"/>
      <c r="D68" s="47" t="s">
        <v>219</v>
      </c>
      <c r="E68" s="5" t="s">
        <v>164</v>
      </c>
      <c r="F68" s="71">
        <v>26999</v>
      </c>
      <c r="G68" s="71"/>
      <c r="H68" s="17"/>
      <c r="I68" s="17"/>
      <c r="J68" s="71">
        <f t="shared" si="15"/>
        <v>26999</v>
      </c>
      <c r="K68" s="71"/>
      <c r="L68" s="71"/>
      <c r="M68" s="71"/>
      <c r="N68" s="23"/>
    </row>
    <row r="69" spans="1:14" ht="34.5" customHeight="1" x14ac:dyDescent="0.25">
      <c r="A69" s="24" t="str">
        <f t="shared" si="16"/>
        <v>a</v>
      </c>
      <c r="C69" s="32"/>
      <c r="D69" s="47" t="s">
        <v>220</v>
      </c>
      <c r="E69" s="5" t="s">
        <v>164</v>
      </c>
      <c r="F69" s="71">
        <v>1600</v>
      </c>
      <c r="G69" s="71"/>
      <c r="H69" s="17"/>
      <c r="I69" s="17"/>
      <c r="J69" s="71">
        <f t="shared" si="15"/>
        <v>1600</v>
      </c>
      <c r="K69" s="71"/>
      <c r="L69" s="71"/>
      <c r="M69" s="71"/>
      <c r="N69" s="23"/>
    </row>
    <row r="70" spans="1:14" ht="34.5" customHeight="1" x14ac:dyDescent="0.25">
      <c r="A70" s="24" t="str">
        <f t="shared" si="16"/>
        <v>a</v>
      </c>
      <c r="C70" s="32"/>
      <c r="D70" s="47" t="s">
        <v>221</v>
      </c>
      <c r="E70" s="5" t="s">
        <v>164</v>
      </c>
      <c r="F70" s="71">
        <v>1184</v>
      </c>
      <c r="G70" s="71"/>
      <c r="H70" s="17"/>
      <c r="I70" s="17"/>
      <c r="J70" s="71">
        <f t="shared" si="15"/>
        <v>1184</v>
      </c>
      <c r="K70" s="71"/>
      <c r="L70" s="71"/>
      <c r="M70" s="71"/>
      <c r="N70" s="23"/>
    </row>
    <row r="71" spans="1:14" ht="34.5" customHeight="1" x14ac:dyDescent="0.25">
      <c r="A71" s="24" t="str">
        <f t="shared" si="16"/>
        <v>a</v>
      </c>
      <c r="C71" s="32"/>
      <c r="D71" s="47" t="s">
        <v>222</v>
      </c>
      <c r="E71" s="5" t="s">
        <v>164</v>
      </c>
      <c r="F71" s="71">
        <v>2940</v>
      </c>
      <c r="G71" s="71"/>
      <c r="H71" s="17"/>
      <c r="I71" s="17"/>
      <c r="J71" s="71">
        <f t="shared" si="15"/>
        <v>2940</v>
      </c>
      <c r="K71" s="71"/>
      <c r="L71" s="71"/>
      <c r="M71" s="71"/>
      <c r="N71" s="23"/>
    </row>
    <row r="72" spans="1:14" ht="34.5" customHeight="1" x14ac:dyDescent="0.25">
      <c r="A72" s="24" t="str">
        <f t="shared" si="16"/>
        <v>a</v>
      </c>
      <c r="C72" s="32"/>
      <c r="D72" s="47" t="s">
        <v>223</v>
      </c>
      <c r="E72" s="5" t="s">
        <v>164</v>
      </c>
      <c r="F72" s="71">
        <v>80</v>
      </c>
      <c r="G72" s="71"/>
      <c r="H72" s="17"/>
      <c r="I72" s="17"/>
      <c r="J72" s="71">
        <f t="shared" si="15"/>
        <v>80</v>
      </c>
      <c r="K72" s="71"/>
      <c r="L72" s="71"/>
      <c r="M72" s="71"/>
      <c r="N72" s="23"/>
    </row>
    <row r="73" spans="1:14" ht="34.5" customHeight="1" x14ac:dyDescent="0.25">
      <c r="A73" s="24" t="str">
        <f t="shared" si="16"/>
        <v>a</v>
      </c>
      <c r="C73" s="32"/>
      <c r="D73" s="6" t="s">
        <v>224</v>
      </c>
      <c r="E73" s="5" t="s">
        <v>164</v>
      </c>
      <c r="F73" s="71">
        <v>5025</v>
      </c>
      <c r="G73" s="71"/>
      <c r="H73" s="17"/>
      <c r="I73" s="17"/>
      <c r="J73" s="71">
        <f t="shared" si="15"/>
        <v>5025</v>
      </c>
      <c r="K73" s="71"/>
      <c r="L73" s="71"/>
      <c r="M73" s="71"/>
      <c r="N73" s="23"/>
    </row>
    <row r="74" spans="1:14" ht="34.5" customHeight="1" x14ac:dyDescent="0.25">
      <c r="A74" s="24" t="str">
        <f t="shared" si="16"/>
        <v>a</v>
      </c>
      <c r="C74" s="32"/>
      <c r="D74" s="47" t="s">
        <v>225</v>
      </c>
      <c r="E74" s="5" t="s">
        <v>164</v>
      </c>
      <c r="F74" s="71">
        <v>675</v>
      </c>
      <c r="G74" s="71"/>
      <c r="H74" s="17"/>
      <c r="I74" s="17"/>
      <c r="J74" s="71">
        <f t="shared" si="15"/>
        <v>675</v>
      </c>
      <c r="K74" s="71"/>
      <c r="L74" s="71"/>
      <c r="M74" s="71"/>
      <c r="N74" s="23"/>
    </row>
    <row r="75" spans="1:14" ht="34.5" customHeight="1" x14ac:dyDescent="0.25">
      <c r="A75" s="24" t="str">
        <f t="shared" si="16"/>
        <v>a</v>
      </c>
      <c r="C75" s="32"/>
      <c r="D75" s="47" t="s">
        <v>226</v>
      </c>
      <c r="E75" s="5" t="s">
        <v>164</v>
      </c>
      <c r="F75" s="71">
        <v>1938</v>
      </c>
      <c r="G75" s="71"/>
      <c r="H75" s="17"/>
      <c r="I75" s="17"/>
      <c r="J75" s="71">
        <f t="shared" si="15"/>
        <v>1938</v>
      </c>
      <c r="K75" s="71"/>
      <c r="L75" s="71"/>
      <c r="M75" s="71"/>
      <c r="N75" s="23"/>
    </row>
    <row r="76" spans="1:14" ht="34.5" customHeight="1" x14ac:dyDescent="0.25">
      <c r="A76" s="24" t="str">
        <f t="shared" si="16"/>
        <v>a</v>
      </c>
      <c r="C76" s="32"/>
      <c r="D76" s="47" t="s">
        <v>227</v>
      </c>
      <c r="E76" s="5" t="s">
        <v>164</v>
      </c>
      <c r="F76" s="71">
        <v>531</v>
      </c>
      <c r="G76" s="71"/>
      <c r="H76" s="17"/>
      <c r="I76" s="17"/>
      <c r="J76" s="71">
        <f t="shared" si="15"/>
        <v>531</v>
      </c>
      <c r="K76" s="71"/>
      <c r="L76" s="71"/>
      <c r="M76" s="71"/>
      <c r="N76" s="23"/>
    </row>
    <row r="77" spans="1:14" ht="34.5" customHeight="1" x14ac:dyDescent="0.25">
      <c r="A77" s="24" t="str">
        <f t="shared" si="16"/>
        <v>a</v>
      </c>
      <c r="C77" s="32"/>
      <c r="D77" s="79" t="s">
        <v>228</v>
      </c>
      <c r="E77" s="7" t="s">
        <v>164</v>
      </c>
      <c r="F77" s="71">
        <v>608</v>
      </c>
      <c r="G77" s="71"/>
      <c r="H77" s="17"/>
      <c r="I77" s="17"/>
      <c r="J77" s="71">
        <f t="shared" si="15"/>
        <v>608</v>
      </c>
      <c r="K77" s="71"/>
      <c r="L77" s="71"/>
      <c r="M77" s="71"/>
      <c r="N77" s="23"/>
    </row>
    <row r="78" spans="1:14" ht="34.5" customHeight="1" x14ac:dyDescent="0.25">
      <c r="A78" s="24" t="str">
        <f t="shared" si="16"/>
        <v>a</v>
      </c>
      <c r="C78" s="32"/>
      <c r="D78" s="79" t="s">
        <v>229</v>
      </c>
      <c r="E78" s="7" t="s">
        <v>164</v>
      </c>
      <c r="F78" s="71">
        <v>13331</v>
      </c>
      <c r="G78" s="71"/>
      <c r="H78" s="17"/>
      <c r="I78" s="17"/>
      <c r="J78" s="71">
        <f t="shared" si="15"/>
        <v>13331</v>
      </c>
      <c r="K78" s="71"/>
      <c r="L78" s="71"/>
      <c r="M78" s="71"/>
      <c r="N78" s="23"/>
    </row>
    <row r="79" spans="1:14" ht="34.5" customHeight="1" x14ac:dyDescent="0.25">
      <c r="A79" s="24" t="str">
        <f>IF(OR(F79&lt;&gt;0,G79&lt;&gt;0,H79&lt;&gt;0),"a","b")</f>
        <v>a</v>
      </c>
      <c r="C79" s="32"/>
      <c r="D79" s="80" t="s">
        <v>230</v>
      </c>
      <c r="E79" s="7" t="s">
        <v>164</v>
      </c>
      <c r="F79" s="71">
        <v>1240</v>
      </c>
      <c r="G79" s="71"/>
      <c r="H79" s="17"/>
      <c r="I79" s="17"/>
      <c r="J79" s="71">
        <f t="shared" si="15"/>
        <v>1240</v>
      </c>
      <c r="K79" s="71"/>
      <c r="L79" s="71"/>
      <c r="M79" s="71"/>
      <c r="N79" s="23"/>
    </row>
    <row r="80" spans="1:14" ht="34.5" customHeight="1" x14ac:dyDescent="0.25">
      <c r="A80" s="24" t="str">
        <f t="shared" ref="A80:A85" si="17">IF(OR(F80&lt;&gt;0,G80&lt;&gt;0,H80&lt;&gt;0),"a","b")</f>
        <v>a</v>
      </c>
      <c r="C80" s="32"/>
      <c r="D80" s="80" t="s">
        <v>308</v>
      </c>
      <c r="E80" s="7" t="s">
        <v>164</v>
      </c>
      <c r="F80" s="71"/>
      <c r="G80" s="71"/>
      <c r="H80" s="71">
        <v>8400</v>
      </c>
      <c r="I80" s="17"/>
      <c r="J80" s="71">
        <f t="shared" si="15"/>
        <v>8400</v>
      </c>
      <c r="K80" s="71"/>
      <c r="L80" s="71"/>
      <c r="M80" s="71"/>
      <c r="N80" s="23"/>
    </row>
    <row r="81" spans="1:17" ht="34.5" customHeight="1" x14ac:dyDescent="0.25">
      <c r="A81" s="24" t="str">
        <f t="shared" si="17"/>
        <v>a</v>
      </c>
      <c r="C81" s="32"/>
      <c r="D81" s="80" t="s">
        <v>309</v>
      </c>
      <c r="E81" s="7" t="s">
        <v>164</v>
      </c>
      <c r="F81" s="71"/>
      <c r="G81" s="71"/>
      <c r="H81" s="71">
        <v>880</v>
      </c>
      <c r="I81" s="17"/>
      <c r="J81" s="71">
        <f t="shared" si="15"/>
        <v>880</v>
      </c>
      <c r="K81" s="71"/>
      <c r="L81" s="71"/>
      <c r="M81" s="71"/>
      <c r="N81" s="23"/>
    </row>
    <row r="82" spans="1:17" ht="34.5" customHeight="1" x14ac:dyDescent="0.25">
      <c r="A82" s="24" t="str">
        <f t="shared" si="17"/>
        <v>a</v>
      </c>
      <c r="C82" s="32"/>
      <c r="D82" s="80" t="s">
        <v>310</v>
      </c>
      <c r="E82" s="7" t="s">
        <v>164</v>
      </c>
      <c r="F82" s="71"/>
      <c r="G82" s="71"/>
      <c r="H82" s="71">
        <v>568</v>
      </c>
      <c r="I82" s="17"/>
      <c r="J82" s="71">
        <f t="shared" si="15"/>
        <v>568</v>
      </c>
      <c r="K82" s="71"/>
      <c r="L82" s="71"/>
      <c r="M82" s="71"/>
      <c r="N82" s="23"/>
    </row>
    <row r="83" spans="1:17" ht="34.5" customHeight="1" x14ac:dyDescent="0.25">
      <c r="A83" s="24" t="str">
        <f t="shared" si="17"/>
        <v>a</v>
      </c>
      <c r="C83" s="32"/>
      <c r="D83" s="80" t="s">
        <v>311</v>
      </c>
      <c r="E83" s="7" t="s">
        <v>164</v>
      </c>
      <c r="F83" s="71"/>
      <c r="G83" s="71"/>
      <c r="H83" s="71">
        <v>2220</v>
      </c>
      <c r="I83" s="17"/>
      <c r="J83" s="71">
        <f t="shared" si="15"/>
        <v>2220</v>
      </c>
      <c r="K83" s="71"/>
      <c r="L83" s="71"/>
      <c r="M83" s="71"/>
      <c r="N83" s="23"/>
    </row>
    <row r="84" spans="1:17" ht="34.5" customHeight="1" x14ac:dyDescent="0.25">
      <c r="A84" s="24" t="str">
        <f t="shared" si="17"/>
        <v>a</v>
      </c>
      <c r="C84" s="32"/>
      <c r="D84" s="80" t="s">
        <v>312</v>
      </c>
      <c r="E84" s="7" t="s">
        <v>193</v>
      </c>
      <c r="F84" s="71"/>
      <c r="G84" s="71"/>
      <c r="H84" s="71">
        <v>418.95000000000005</v>
      </c>
      <c r="I84" s="17"/>
      <c r="J84" s="71">
        <f t="shared" si="15"/>
        <v>418.95000000000005</v>
      </c>
      <c r="K84" s="71"/>
      <c r="L84" s="71"/>
      <c r="M84" s="71"/>
      <c r="N84" s="23"/>
    </row>
    <row r="85" spans="1:17" ht="34.5" customHeight="1" x14ac:dyDescent="0.25">
      <c r="A85" s="24" t="str">
        <f t="shared" si="17"/>
        <v>a</v>
      </c>
      <c r="C85" s="32"/>
      <c r="D85" s="80" t="s">
        <v>313</v>
      </c>
      <c r="E85" s="7" t="s">
        <v>193</v>
      </c>
      <c r="F85" s="71"/>
      <c r="G85" s="71"/>
      <c r="H85" s="71">
        <v>6344</v>
      </c>
      <c r="I85" s="17"/>
      <c r="J85" s="71">
        <f t="shared" si="15"/>
        <v>6344</v>
      </c>
      <c r="K85" s="71"/>
      <c r="L85" s="71"/>
      <c r="M85" s="71"/>
      <c r="N85" s="23"/>
    </row>
    <row r="86" spans="1:17" ht="45.75" customHeight="1" x14ac:dyDescent="0.25">
      <c r="A86" s="24" t="str">
        <f t="shared" si="16"/>
        <v>a</v>
      </c>
      <c r="B86">
        <v>1</v>
      </c>
      <c r="C86" s="29" t="s">
        <v>56</v>
      </c>
      <c r="D86" s="4" t="s">
        <v>17</v>
      </c>
      <c r="E86" s="8"/>
      <c r="F86" s="70">
        <f t="shared" ref="F86:J86" si="18">F87</f>
        <v>97194.78</v>
      </c>
      <c r="G86" s="70">
        <f t="shared" si="18"/>
        <v>44451.05</v>
      </c>
      <c r="H86" s="70">
        <f t="shared" si="18"/>
        <v>2489</v>
      </c>
      <c r="I86" s="14">
        <f t="shared" si="18"/>
        <v>0</v>
      </c>
      <c r="J86" s="70">
        <f t="shared" si="18"/>
        <v>144134.83000000002</v>
      </c>
      <c r="K86" s="70">
        <f>75030+66600</f>
        <v>141630</v>
      </c>
      <c r="L86" s="73" t="s">
        <v>345</v>
      </c>
      <c r="M86" s="70">
        <f>J86-K86</f>
        <v>2504.8300000000163</v>
      </c>
      <c r="N86" s="14">
        <v>97000</v>
      </c>
      <c r="O86" s="87" t="s">
        <v>350</v>
      </c>
      <c r="P86" s="77">
        <f>J86+J153+J318+J325+J341+J357+J359+J364+J375+J381+J407+J428</f>
        <v>1723134.1900000004</v>
      </c>
      <c r="Q86" s="77">
        <f>P86-K326-K358-K364-K381</f>
        <v>1391634.1900000004</v>
      </c>
    </row>
    <row r="87" spans="1:17" ht="45.75" customHeight="1" x14ac:dyDescent="0.25">
      <c r="A87" s="24" t="str">
        <f t="shared" si="16"/>
        <v>a</v>
      </c>
      <c r="B87">
        <v>1</v>
      </c>
      <c r="C87" s="30" t="s">
        <v>57</v>
      </c>
      <c r="D87" s="3" t="s">
        <v>5</v>
      </c>
      <c r="E87" s="3"/>
      <c r="F87" s="72">
        <f>SUM(F88:F117)</f>
        <v>97194.78</v>
      </c>
      <c r="G87" s="72">
        <f t="shared" ref="G87:J87" si="19">SUM(G88:G117)</f>
        <v>44451.05</v>
      </c>
      <c r="H87" s="72">
        <f t="shared" si="19"/>
        <v>2489</v>
      </c>
      <c r="I87" s="16">
        <f t="shared" si="19"/>
        <v>0</v>
      </c>
      <c r="J87" s="72">
        <f t="shared" si="19"/>
        <v>144134.83000000002</v>
      </c>
      <c r="K87" s="70">
        <f>75030+66600</f>
        <v>141630</v>
      </c>
      <c r="L87" s="72"/>
      <c r="M87" s="72">
        <f>J87-K87</f>
        <v>2504.8300000000163</v>
      </c>
      <c r="N87" s="16"/>
    </row>
    <row r="88" spans="1:17" ht="45.75" customHeight="1" x14ac:dyDescent="0.25">
      <c r="A88" s="24" t="str">
        <f t="shared" si="16"/>
        <v>a</v>
      </c>
      <c r="C88" s="32"/>
      <c r="D88" s="47" t="s">
        <v>180</v>
      </c>
      <c r="E88" s="5" t="s">
        <v>164</v>
      </c>
      <c r="F88" s="71"/>
      <c r="G88" s="71">
        <v>40690</v>
      </c>
      <c r="H88" s="17"/>
      <c r="I88" s="17"/>
      <c r="J88" s="71">
        <f t="shared" ref="J88:J117" si="20">F88+G88+H88+I88</f>
        <v>40690</v>
      </c>
      <c r="K88" s="71"/>
      <c r="L88" s="71"/>
      <c r="M88" s="71"/>
      <c r="N88" s="23"/>
    </row>
    <row r="89" spans="1:17" ht="37.5" customHeight="1" x14ac:dyDescent="0.25">
      <c r="A89" s="24" t="str">
        <f t="shared" si="16"/>
        <v>a</v>
      </c>
      <c r="C89" s="32"/>
      <c r="D89" s="46" t="s">
        <v>181</v>
      </c>
      <c r="E89" s="5" t="s">
        <v>164</v>
      </c>
      <c r="F89" s="71"/>
      <c r="G89" s="71">
        <v>56.599999999999909</v>
      </c>
      <c r="H89" s="17"/>
      <c r="I89" s="17"/>
      <c r="J89" s="71">
        <f t="shared" si="20"/>
        <v>56.599999999999909</v>
      </c>
      <c r="K89" s="71"/>
      <c r="L89" s="71"/>
      <c r="M89" s="71"/>
      <c r="N89" s="23"/>
    </row>
    <row r="90" spans="1:17" ht="42" customHeight="1" x14ac:dyDescent="0.25">
      <c r="A90" s="24" t="str">
        <f t="shared" si="16"/>
        <v>a</v>
      </c>
      <c r="C90" s="32"/>
      <c r="D90" s="46" t="s">
        <v>182</v>
      </c>
      <c r="E90" s="5" t="s">
        <v>164</v>
      </c>
      <c r="F90" s="71"/>
      <c r="G90" s="71">
        <v>192.40000000000009</v>
      </c>
      <c r="H90" s="17"/>
      <c r="I90" s="17"/>
      <c r="J90" s="71">
        <f t="shared" si="20"/>
        <v>192.40000000000009</v>
      </c>
      <c r="K90" s="71"/>
      <c r="L90" s="71"/>
      <c r="M90" s="71"/>
      <c r="N90" s="23"/>
    </row>
    <row r="91" spans="1:17" ht="39" customHeight="1" x14ac:dyDescent="0.25">
      <c r="A91" s="24" t="str">
        <f t="shared" si="16"/>
        <v>a</v>
      </c>
      <c r="C91" s="32"/>
      <c r="D91" s="47" t="s">
        <v>183</v>
      </c>
      <c r="E91" s="5" t="s">
        <v>164</v>
      </c>
      <c r="F91" s="71"/>
      <c r="G91" s="71">
        <v>1753.7700000000004</v>
      </c>
      <c r="H91" s="17"/>
      <c r="I91" s="17"/>
      <c r="J91" s="71">
        <f t="shared" si="20"/>
        <v>1753.7700000000004</v>
      </c>
      <c r="K91" s="71"/>
      <c r="L91" s="71"/>
      <c r="M91" s="71"/>
      <c r="N91" s="23"/>
    </row>
    <row r="92" spans="1:17" ht="33.75" customHeight="1" x14ac:dyDescent="0.25">
      <c r="A92" s="24" t="str">
        <f t="shared" si="16"/>
        <v>a</v>
      </c>
      <c r="C92" s="32"/>
      <c r="D92" s="47" t="s">
        <v>183</v>
      </c>
      <c r="E92" s="5" t="s">
        <v>164</v>
      </c>
      <c r="F92" s="71"/>
      <c r="G92" s="71">
        <v>610.2800000000002</v>
      </c>
      <c r="H92" s="17"/>
      <c r="I92" s="17"/>
      <c r="J92" s="71">
        <f t="shared" si="20"/>
        <v>610.2800000000002</v>
      </c>
      <c r="K92" s="71"/>
      <c r="L92" s="71"/>
      <c r="M92" s="71"/>
      <c r="N92" s="23"/>
    </row>
    <row r="93" spans="1:17" ht="36.75" customHeight="1" x14ac:dyDescent="0.25">
      <c r="A93" s="24" t="str">
        <f t="shared" si="16"/>
        <v>a</v>
      </c>
      <c r="C93" s="32"/>
      <c r="D93" s="47" t="s">
        <v>184</v>
      </c>
      <c r="E93" s="5" t="s">
        <v>164</v>
      </c>
      <c r="F93" s="71"/>
      <c r="G93" s="71">
        <v>1148</v>
      </c>
      <c r="H93" s="17"/>
      <c r="I93" s="17"/>
      <c r="J93" s="71">
        <f t="shared" si="20"/>
        <v>1148</v>
      </c>
      <c r="K93" s="71"/>
      <c r="L93" s="71"/>
      <c r="M93" s="71"/>
      <c r="N93" s="23"/>
    </row>
    <row r="94" spans="1:17" ht="35.25" customHeight="1" x14ac:dyDescent="0.25">
      <c r="A94" s="24" t="str">
        <f t="shared" si="16"/>
        <v>a</v>
      </c>
      <c r="C94" s="32"/>
      <c r="D94" s="47" t="s">
        <v>231</v>
      </c>
      <c r="E94" s="5" t="s">
        <v>164</v>
      </c>
      <c r="F94" s="71">
        <v>122</v>
      </c>
      <c r="G94" s="71"/>
      <c r="H94" s="17"/>
      <c r="I94" s="17"/>
      <c r="J94" s="71">
        <f t="shared" si="20"/>
        <v>122</v>
      </c>
      <c r="K94" s="71"/>
      <c r="L94" s="71"/>
      <c r="M94" s="71"/>
      <c r="N94" s="23"/>
    </row>
    <row r="95" spans="1:17" ht="35.25" customHeight="1" x14ac:dyDescent="0.25">
      <c r="A95" s="24" t="str">
        <f t="shared" si="16"/>
        <v>a</v>
      </c>
      <c r="C95" s="32"/>
      <c r="D95" s="47" t="s">
        <v>232</v>
      </c>
      <c r="E95" s="5" t="s">
        <v>164</v>
      </c>
      <c r="F95" s="71">
        <v>47460</v>
      </c>
      <c r="G95" s="71"/>
      <c r="H95" s="17"/>
      <c r="I95" s="17"/>
      <c r="J95" s="71">
        <f t="shared" si="20"/>
        <v>47460</v>
      </c>
      <c r="K95" s="71"/>
      <c r="L95" s="71"/>
      <c r="M95" s="71"/>
      <c r="N95" s="23"/>
    </row>
    <row r="96" spans="1:17" ht="35.25" customHeight="1" x14ac:dyDescent="0.25">
      <c r="A96" s="24" t="str">
        <f t="shared" si="16"/>
        <v>a</v>
      </c>
      <c r="C96" s="32"/>
      <c r="D96" s="47" t="s">
        <v>233</v>
      </c>
      <c r="E96" s="5" t="s">
        <v>164</v>
      </c>
      <c r="F96" s="71">
        <v>137</v>
      </c>
      <c r="G96" s="71"/>
      <c r="H96" s="17"/>
      <c r="I96" s="17"/>
      <c r="J96" s="71">
        <f t="shared" si="20"/>
        <v>137</v>
      </c>
      <c r="K96" s="71"/>
      <c r="L96" s="71"/>
      <c r="M96" s="71"/>
      <c r="N96" s="23"/>
    </row>
    <row r="97" spans="1:14" ht="35.25" customHeight="1" x14ac:dyDescent="0.25">
      <c r="A97" s="24" t="str">
        <f t="shared" si="16"/>
        <v>a</v>
      </c>
      <c r="C97" s="32"/>
      <c r="D97" s="47" t="s">
        <v>234</v>
      </c>
      <c r="E97" s="5" t="s">
        <v>164</v>
      </c>
      <c r="F97" s="71">
        <v>716.05999999999767</v>
      </c>
      <c r="G97" s="71"/>
      <c r="H97" s="17"/>
      <c r="I97" s="17"/>
      <c r="J97" s="71">
        <f t="shared" si="20"/>
        <v>716.05999999999767</v>
      </c>
      <c r="K97" s="71"/>
      <c r="L97" s="71"/>
      <c r="M97" s="71"/>
      <c r="N97" s="23"/>
    </row>
    <row r="98" spans="1:14" ht="35.25" customHeight="1" x14ac:dyDescent="0.25">
      <c r="A98" s="24" t="str">
        <f t="shared" si="16"/>
        <v>a</v>
      </c>
      <c r="C98" s="33"/>
      <c r="D98" s="47" t="s">
        <v>235</v>
      </c>
      <c r="E98" s="5" t="s">
        <v>164</v>
      </c>
      <c r="F98" s="71">
        <v>8069.7200000000012</v>
      </c>
      <c r="G98" s="71"/>
      <c r="H98" s="17"/>
      <c r="I98" s="17"/>
      <c r="J98" s="71">
        <f t="shared" si="20"/>
        <v>8069.7200000000012</v>
      </c>
      <c r="K98" s="71"/>
      <c r="L98" s="71"/>
      <c r="M98" s="71"/>
      <c r="N98" s="23"/>
    </row>
    <row r="99" spans="1:14" ht="35.25" customHeight="1" x14ac:dyDescent="0.25">
      <c r="A99" s="24" t="str">
        <f t="shared" si="16"/>
        <v>a</v>
      </c>
      <c r="C99" s="32"/>
      <c r="D99" s="47" t="s">
        <v>236</v>
      </c>
      <c r="E99" s="5" t="s">
        <v>164</v>
      </c>
      <c r="F99" s="71">
        <v>40690</v>
      </c>
      <c r="G99" s="71"/>
      <c r="H99" s="17"/>
      <c r="I99" s="17"/>
      <c r="J99" s="71">
        <f t="shared" si="20"/>
        <v>40690</v>
      </c>
      <c r="K99" s="71"/>
      <c r="L99" s="71"/>
      <c r="M99" s="71"/>
      <c r="N99" s="23"/>
    </row>
    <row r="100" spans="1:14" ht="39" customHeight="1" x14ac:dyDescent="0.25">
      <c r="A100" s="24" t="str">
        <f t="shared" si="16"/>
        <v>a</v>
      </c>
      <c r="C100" s="32"/>
      <c r="D100" s="47" t="s">
        <v>314</v>
      </c>
      <c r="E100" s="5" t="s">
        <v>164</v>
      </c>
      <c r="F100" s="17"/>
      <c r="G100" s="17"/>
      <c r="H100" s="71">
        <v>2489</v>
      </c>
      <c r="I100" s="17"/>
      <c r="J100" s="71">
        <f t="shared" si="20"/>
        <v>2489</v>
      </c>
      <c r="K100" s="17"/>
      <c r="L100" s="17"/>
      <c r="M100" s="17"/>
      <c r="N100" s="23"/>
    </row>
    <row r="101" spans="1:14" ht="27" hidden="1" customHeight="1" x14ac:dyDescent="0.25">
      <c r="A101" s="24" t="str">
        <f t="shared" si="16"/>
        <v>b</v>
      </c>
      <c r="C101" s="32"/>
      <c r="D101" s="47"/>
      <c r="E101" s="5"/>
      <c r="F101" s="17"/>
      <c r="G101" s="17"/>
      <c r="H101" s="17"/>
      <c r="I101" s="17"/>
      <c r="J101" s="71">
        <f t="shared" si="20"/>
        <v>0</v>
      </c>
      <c r="K101" s="17"/>
      <c r="L101" s="17"/>
      <c r="M101" s="17"/>
      <c r="N101" s="23"/>
    </row>
    <row r="102" spans="1:14" ht="27" hidden="1" customHeight="1" x14ac:dyDescent="0.25">
      <c r="A102" s="24" t="str">
        <f t="shared" si="16"/>
        <v>b</v>
      </c>
      <c r="C102" s="32"/>
      <c r="D102" s="47"/>
      <c r="E102" s="5"/>
      <c r="F102" s="17"/>
      <c r="G102" s="17"/>
      <c r="H102" s="17"/>
      <c r="I102" s="17"/>
      <c r="J102" s="71">
        <f t="shared" si="20"/>
        <v>0</v>
      </c>
      <c r="K102" s="17"/>
      <c r="L102" s="17"/>
      <c r="M102" s="17"/>
      <c r="N102" s="17"/>
    </row>
    <row r="103" spans="1:14" ht="27" hidden="1" customHeight="1" x14ac:dyDescent="0.25">
      <c r="A103" s="24" t="str">
        <f t="shared" si="16"/>
        <v>b</v>
      </c>
      <c r="C103" s="32"/>
      <c r="D103" s="6"/>
      <c r="E103" s="5"/>
      <c r="F103" s="17"/>
      <c r="G103" s="17"/>
      <c r="H103" s="17"/>
      <c r="I103" s="17"/>
      <c r="J103" s="17">
        <f t="shared" si="20"/>
        <v>0</v>
      </c>
      <c r="K103" s="17"/>
      <c r="L103" s="17"/>
      <c r="M103" s="17"/>
      <c r="N103" s="23"/>
    </row>
    <row r="104" spans="1:14" ht="27" hidden="1" customHeight="1" x14ac:dyDescent="0.25">
      <c r="A104" s="24" t="str">
        <f t="shared" si="16"/>
        <v>b</v>
      </c>
      <c r="C104" s="32"/>
      <c r="D104" s="6"/>
      <c r="E104" s="5"/>
      <c r="F104" s="17"/>
      <c r="G104" s="17"/>
      <c r="H104" s="17"/>
      <c r="I104" s="17"/>
      <c r="J104" s="17">
        <f t="shared" si="20"/>
        <v>0</v>
      </c>
      <c r="K104" s="17"/>
      <c r="L104" s="17"/>
      <c r="M104" s="17"/>
      <c r="N104" s="23"/>
    </row>
    <row r="105" spans="1:14" ht="27" hidden="1" customHeight="1" x14ac:dyDescent="0.25">
      <c r="A105" s="24" t="str">
        <f t="shared" si="16"/>
        <v>b</v>
      </c>
      <c r="C105" s="32"/>
      <c r="D105" s="6"/>
      <c r="E105" s="5"/>
      <c r="F105" s="17"/>
      <c r="G105" s="17"/>
      <c r="H105" s="17"/>
      <c r="I105" s="17"/>
      <c r="J105" s="17">
        <f t="shared" si="20"/>
        <v>0</v>
      </c>
      <c r="K105" s="17"/>
      <c r="L105" s="17"/>
      <c r="M105" s="17"/>
      <c r="N105" s="23"/>
    </row>
    <row r="106" spans="1:14" ht="27" hidden="1" customHeight="1" x14ac:dyDescent="0.25">
      <c r="A106" s="24" t="str">
        <f t="shared" si="16"/>
        <v>b</v>
      </c>
      <c r="C106" s="32"/>
      <c r="D106" s="6"/>
      <c r="E106" s="5"/>
      <c r="F106" s="17"/>
      <c r="G106" s="17"/>
      <c r="H106" s="17"/>
      <c r="I106" s="17"/>
      <c r="J106" s="17">
        <f t="shared" si="20"/>
        <v>0</v>
      </c>
      <c r="K106" s="17"/>
      <c r="L106" s="17"/>
      <c r="M106" s="17"/>
      <c r="N106" s="23"/>
    </row>
    <row r="107" spans="1:14" ht="27" hidden="1" customHeight="1" x14ac:dyDescent="0.25">
      <c r="A107" s="24" t="str">
        <f t="shared" si="16"/>
        <v>b</v>
      </c>
      <c r="C107" s="32"/>
      <c r="D107" s="6"/>
      <c r="E107" s="5"/>
      <c r="F107" s="17"/>
      <c r="G107" s="17"/>
      <c r="H107" s="17"/>
      <c r="I107" s="17"/>
      <c r="J107" s="17">
        <f t="shared" si="20"/>
        <v>0</v>
      </c>
      <c r="K107" s="17"/>
      <c r="L107" s="17"/>
      <c r="M107" s="17"/>
      <c r="N107" s="23"/>
    </row>
    <row r="108" spans="1:14" ht="27" hidden="1" customHeight="1" x14ac:dyDescent="0.25">
      <c r="A108" s="24" t="str">
        <f t="shared" si="16"/>
        <v>b</v>
      </c>
      <c r="C108" s="32"/>
      <c r="D108" s="6"/>
      <c r="E108" s="5"/>
      <c r="F108" s="17"/>
      <c r="G108" s="17"/>
      <c r="H108" s="17"/>
      <c r="I108" s="17"/>
      <c r="J108" s="17">
        <f t="shared" si="20"/>
        <v>0</v>
      </c>
      <c r="K108" s="17"/>
      <c r="L108" s="17"/>
      <c r="M108" s="17"/>
      <c r="N108" s="23"/>
    </row>
    <row r="109" spans="1:14" ht="27" hidden="1" customHeight="1" x14ac:dyDescent="0.25">
      <c r="A109" s="24" t="str">
        <f t="shared" si="16"/>
        <v>b</v>
      </c>
      <c r="C109" s="32"/>
      <c r="D109" s="6"/>
      <c r="E109" s="5"/>
      <c r="F109" s="17"/>
      <c r="G109" s="17"/>
      <c r="H109" s="17"/>
      <c r="I109" s="17"/>
      <c r="J109" s="17">
        <f t="shared" si="20"/>
        <v>0</v>
      </c>
      <c r="K109" s="17"/>
      <c r="L109" s="17"/>
      <c r="M109" s="17"/>
      <c r="N109" s="23"/>
    </row>
    <row r="110" spans="1:14" ht="27" hidden="1" customHeight="1" x14ac:dyDescent="0.25">
      <c r="A110" s="24" t="str">
        <f t="shared" si="16"/>
        <v>b</v>
      </c>
      <c r="C110" s="32"/>
      <c r="D110" s="6"/>
      <c r="E110" s="5"/>
      <c r="F110" s="17"/>
      <c r="G110" s="17"/>
      <c r="H110" s="17"/>
      <c r="I110" s="17"/>
      <c r="J110" s="17">
        <f t="shared" si="20"/>
        <v>0</v>
      </c>
      <c r="K110" s="17"/>
      <c r="L110" s="17"/>
      <c r="M110" s="17"/>
      <c r="N110" s="23"/>
    </row>
    <row r="111" spans="1:14" ht="27" hidden="1" customHeight="1" x14ac:dyDescent="0.25">
      <c r="A111" s="24" t="str">
        <f t="shared" si="16"/>
        <v>b</v>
      </c>
      <c r="C111" s="32"/>
      <c r="D111" s="6"/>
      <c r="E111" s="5"/>
      <c r="F111" s="17"/>
      <c r="G111" s="17"/>
      <c r="H111" s="17"/>
      <c r="I111" s="17"/>
      <c r="J111" s="17">
        <f t="shared" si="20"/>
        <v>0</v>
      </c>
      <c r="K111" s="17"/>
      <c r="L111" s="17"/>
      <c r="M111" s="17"/>
      <c r="N111" s="23"/>
    </row>
    <row r="112" spans="1:14" ht="27" hidden="1" customHeight="1" x14ac:dyDescent="0.25">
      <c r="A112" s="24" t="str">
        <f t="shared" si="16"/>
        <v>b</v>
      </c>
      <c r="C112" s="32"/>
      <c r="D112" s="6"/>
      <c r="E112" s="5"/>
      <c r="F112" s="17"/>
      <c r="G112" s="17"/>
      <c r="H112" s="17"/>
      <c r="I112" s="17"/>
      <c r="J112" s="17">
        <f t="shared" si="20"/>
        <v>0</v>
      </c>
      <c r="K112" s="17"/>
      <c r="L112" s="17"/>
      <c r="M112" s="17"/>
      <c r="N112" s="23"/>
    </row>
    <row r="113" spans="1:15" ht="27" hidden="1" customHeight="1" x14ac:dyDescent="0.25">
      <c r="A113" s="24" t="str">
        <f t="shared" si="16"/>
        <v>b</v>
      </c>
      <c r="C113" s="32"/>
      <c r="D113" s="6"/>
      <c r="E113" s="5"/>
      <c r="F113" s="17"/>
      <c r="G113" s="17"/>
      <c r="H113" s="17"/>
      <c r="I113" s="17"/>
      <c r="J113" s="17">
        <f t="shared" si="20"/>
        <v>0</v>
      </c>
      <c r="K113" s="17"/>
      <c r="L113" s="17"/>
      <c r="M113" s="17"/>
      <c r="N113" s="23"/>
    </row>
    <row r="114" spans="1:15" ht="27" hidden="1" customHeight="1" x14ac:dyDescent="0.25">
      <c r="A114" s="24" t="str">
        <f t="shared" si="16"/>
        <v>b</v>
      </c>
      <c r="C114" s="32"/>
      <c r="D114" s="6"/>
      <c r="E114" s="5"/>
      <c r="F114" s="17"/>
      <c r="G114" s="17"/>
      <c r="H114" s="17"/>
      <c r="I114" s="17"/>
      <c r="J114" s="17">
        <f t="shared" si="20"/>
        <v>0</v>
      </c>
      <c r="K114" s="17"/>
      <c r="L114" s="17"/>
      <c r="M114" s="17"/>
      <c r="N114" s="23"/>
    </row>
    <row r="115" spans="1:15" ht="27" hidden="1" customHeight="1" x14ac:dyDescent="0.25">
      <c r="A115" s="24" t="str">
        <f t="shared" si="16"/>
        <v>b</v>
      </c>
      <c r="C115" s="32"/>
      <c r="D115" s="6"/>
      <c r="E115" s="5"/>
      <c r="F115" s="17"/>
      <c r="G115" s="17"/>
      <c r="H115" s="17"/>
      <c r="I115" s="17"/>
      <c r="J115" s="17">
        <f t="shared" si="20"/>
        <v>0</v>
      </c>
      <c r="K115" s="17"/>
      <c r="L115" s="17"/>
      <c r="M115" s="17"/>
      <c r="N115" s="23"/>
    </row>
    <row r="116" spans="1:15" ht="27" hidden="1" customHeight="1" x14ac:dyDescent="0.25">
      <c r="A116" s="24" t="str">
        <f t="shared" si="16"/>
        <v>b</v>
      </c>
      <c r="C116" s="32"/>
      <c r="D116" s="6"/>
      <c r="E116" s="5"/>
      <c r="F116" s="17"/>
      <c r="G116" s="17"/>
      <c r="H116" s="17"/>
      <c r="I116" s="17"/>
      <c r="J116" s="17">
        <f t="shared" si="20"/>
        <v>0</v>
      </c>
      <c r="K116" s="17"/>
      <c r="L116" s="17"/>
      <c r="M116" s="17"/>
      <c r="N116" s="23"/>
    </row>
    <row r="117" spans="1:15" ht="27" hidden="1" customHeight="1" x14ac:dyDescent="0.25">
      <c r="A117" s="24" t="str">
        <f t="shared" si="16"/>
        <v>b</v>
      </c>
      <c r="C117" s="32"/>
      <c r="D117" s="6"/>
      <c r="E117" s="5"/>
      <c r="F117" s="17"/>
      <c r="G117" s="17"/>
      <c r="H117" s="17"/>
      <c r="I117" s="17"/>
      <c r="J117" s="17">
        <f t="shared" si="20"/>
        <v>0</v>
      </c>
      <c r="K117" s="17"/>
      <c r="L117" s="17"/>
      <c r="M117" s="17"/>
      <c r="N117" s="23"/>
    </row>
    <row r="118" spans="1:15" ht="63" customHeight="1" x14ac:dyDescent="0.25">
      <c r="A118" s="24" t="str">
        <f t="shared" si="16"/>
        <v>a</v>
      </c>
      <c r="B118">
        <v>1</v>
      </c>
      <c r="C118" s="29" t="s">
        <v>58</v>
      </c>
      <c r="D118" s="4" t="s">
        <v>37</v>
      </c>
      <c r="E118" s="4"/>
      <c r="F118" s="73">
        <f t="shared" ref="F118:K118" si="21">SUM(F119:F121)</f>
        <v>495</v>
      </c>
      <c r="G118" s="73">
        <f t="shared" si="21"/>
        <v>0</v>
      </c>
      <c r="H118" s="19">
        <f t="shared" si="21"/>
        <v>0</v>
      </c>
      <c r="I118" s="19">
        <f t="shared" si="21"/>
        <v>0</v>
      </c>
      <c r="J118" s="73">
        <f t="shared" si="21"/>
        <v>495</v>
      </c>
      <c r="K118" s="73">
        <f t="shared" si="21"/>
        <v>0</v>
      </c>
      <c r="L118" s="73"/>
      <c r="M118" s="73">
        <f>J118-K118</f>
        <v>495</v>
      </c>
      <c r="N118" s="19"/>
    </row>
    <row r="119" spans="1:15" ht="38.25" customHeight="1" x14ac:dyDescent="0.25">
      <c r="A119" s="24" t="str">
        <f t="shared" si="16"/>
        <v>a</v>
      </c>
      <c r="C119" s="32"/>
      <c r="D119" s="53" t="s">
        <v>237</v>
      </c>
      <c r="E119" s="5" t="s">
        <v>164</v>
      </c>
      <c r="F119" s="71">
        <v>495</v>
      </c>
      <c r="G119" s="71"/>
      <c r="H119" s="17"/>
      <c r="I119" s="17"/>
      <c r="J119" s="71">
        <f t="shared" ref="J119:J121" si="22">F119+G119+H119+I119</f>
        <v>495</v>
      </c>
      <c r="K119" s="71"/>
      <c r="L119" s="71"/>
      <c r="M119" s="71"/>
      <c r="N119" s="23"/>
    </row>
    <row r="120" spans="1:15" ht="27" hidden="1" customHeight="1" x14ac:dyDescent="0.25">
      <c r="A120" s="24" t="str">
        <f t="shared" si="16"/>
        <v>b</v>
      </c>
      <c r="C120" s="32"/>
      <c r="D120" s="46"/>
      <c r="E120" s="5"/>
      <c r="F120" s="17"/>
      <c r="G120" s="17"/>
      <c r="H120" s="17"/>
      <c r="I120" s="17"/>
      <c r="J120" s="17">
        <f t="shared" si="22"/>
        <v>0</v>
      </c>
      <c r="K120" s="17"/>
      <c r="L120" s="17"/>
      <c r="M120" s="17"/>
      <c r="N120" s="23"/>
    </row>
    <row r="121" spans="1:15" ht="27" hidden="1" customHeight="1" x14ac:dyDescent="0.25">
      <c r="A121" s="24" t="str">
        <f t="shared" si="16"/>
        <v>b</v>
      </c>
      <c r="C121" s="32"/>
      <c r="D121" s="46"/>
      <c r="E121" s="5"/>
      <c r="F121" s="17"/>
      <c r="G121" s="17"/>
      <c r="H121" s="17"/>
      <c r="I121" s="17"/>
      <c r="J121" s="17">
        <f t="shared" si="22"/>
        <v>0</v>
      </c>
      <c r="K121" s="17"/>
      <c r="L121" s="17"/>
      <c r="M121" s="17"/>
      <c r="N121" s="23"/>
    </row>
    <row r="122" spans="1:15" ht="45.75" customHeight="1" x14ac:dyDescent="0.25">
      <c r="A122" s="24" t="str">
        <f t="shared" si="16"/>
        <v>a</v>
      </c>
      <c r="B122">
        <v>1</v>
      </c>
      <c r="C122" s="29" t="s">
        <v>59</v>
      </c>
      <c r="D122" s="4" t="s">
        <v>60</v>
      </c>
      <c r="E122" s="4"/>
      <c r="F122" s="73">
        <f>SUM(F123:F131)</f>
        <v>900</v>
      </c>
      <c r="G122" s="73">
        <f t="shared" ref="G122:J122" si="23">SUM(G123:G131)</f>
        <v>0</v>
      </c>
      <c r="H122" s="19">
        <f t="shared" si="23"/>
        <v>0</v>
      </c>
      <c r="I122" s="19">
        <f t="shared" si="23"/>
        <v>0</v>
      </c>
      <c r="J122" s="73">
        <f t="shared" si="23"/>
        <v>900</v>
      </c>
      <c r="K122" s="73">
        <v>900</v>
      </c>
      <c r="L122" s="73" t="s">
        <v>306</v>
      </c>
      <c r="M122" s="73">
        <f>J122-K122</f>
        <v>0</v>
      </c>
      <c r="N122" s="16"/>
      <c r="O122" t="s">
        <v>349</v>
      </c>
    </row>
    <row r="123" spans="1:15" ht="38.25" customHeight="1" x14ac:dyDescent="0.25">
      <c r="A123" s="24" t="str">
        <f t="shared" si="16"/>
        <v>a</v>
      </c>
      <c r="C123" s="32"/>
      <c r="D123" s="47" t="s">
        <v>238</v>
      </c>
      <c r="E123" s="5" t="s">
        <v>164</v>
      </c>
      <c r="F123" s="71">
        <v>900</v>
      </c>
      <c r="G123" s="71"/>
      <c r="H123" s="17"/>
      <c r="I123" s="17"/>
      <c r="J123" s="71">
        <f t="shared" ref="J123:J131" si="24">F123+G123+H123+I123</f>
        <v>900</v>
      </c>
      <c r="K123" s="71"/>
      <c r="L123" s="71"/>
      <c r="M123" s="71"/>
      <c r="N123" s="23"/>
    </row>
    <row r="124" spans="1:15" ht="27" hidden="1" customHeight="1" x14ac:dyDescent="0.25">
      <c r="A124" s="24" t="str">
        <f t="shared" si="16"/>
        <v>b</v>
      </c>
      <c r="C124" s="32"/>
      <c r="D124" s="47"/>
      <c r="E124" s="5"/>
      <c r="F124" s="17"/>
      <c r="G124" s="17"/>
      <c r="H124" s="17"/>
      <c r="I124" s="17"/>
      <c r="J124" s="17">
        <f t="shared" si="24"/>
        <v>0</v>
      </c>
      <c r="K124" s="17"/>
      <c r="L124" s="17"/>
      <c r="M124" s="17"/>
      <c r="N124" s="23"/>
    </row>
    <row r="125" spans="1:15" ht="27" hidden="1" customHeight="1" x14ac:dyDescent="0.25">
      <c r="A125" s="24" t="str">
        <f t="shared" si="16"/>
        <v>b</v>
      </c>
      <c r="C125" s="32"/>
      <c r="D125" s="6"/>
      <c r="E125" s="5"/>
      <c r="F125" s="17"/>
      <c r="G125" s="17"/>
      <c r="H125" s="17"/>
      <c r="I125" s="17"/>
      <c r="J125" s="17">
        <f t="shared" si="24"/>
        <v>0</v>
      </c>
      <c r="K125" s="17"/>
      <c r="L125" s="17"/>
      <c r="M125" s="17"/>
      <c r="N125" s="23"/>
    </row>
    <row r="126" spans="1:15" ht="27" hidden="1" customHeight="1" x14ac:dyDescent="0.25">
      <c r="A126" s="24" t="str">
        <f t="shared" si="16"/>
        <v>b</v>
      </c>
      <c r="C126" s="32"/>
      <c r="D126" s="6"/>
      <c r="E126" s="5"/>
      <c r="F126" s="17"/>
      <c r="G126" s="17"/>
      <c r="H126" s="17"/>
      <c r="I126" s="17"/>
      <c r="J126" s="17">
        <f t="shared" si="24"/>
        <v>0</v>
      </c>
      <c r="K126" s="17"/>
      <c r="L126" s="17"/>
      <c r="M126" s="17"/>
      <c r="N126" s="23"/>
    </row>
    <row r="127" spans="1:15" ht="27" hidden="1" customHeight="1" x14ac:dyDescent="0.25">
      <c r="A127" s="24" t="str">
        <f t="shared" si="16"/>
        <v>b</v>
      </c>
      <c r="C127" s="32"/>
      <c r="D127" s="6"/>
      <c r="E127" s="5"/>
      <c r="F127" s="17"/>
      <c r="G127" s="17"/>
      <c r="H127" s="17"/>
      <c r="I127" s="17"/>
      <c r="J127" s="17">
        <f t="shared" si="24"/>
        <v>0</v>
      </c>
      <c r="K127" s="17"/>
      <c r="L127" s="17"/>
      <c r="M127" s="17"/>
      <c r="N127" s="23"/>
    </row>
    <row r="128" spans="1:15" ht="27" hidden="1" customHeight="1" x14ac:dyDescent="0.25">
      <c r="A128" s="24" t="str">
        <f t="shared" si="16"/>
        <v>b</v>
      </c>
      <c r="C128" s="32"/>
      <c r="D128" s="6"/>
      <c r="E128" s="5"/>
      <c r="F128" s="17"/>
      <c r="G128" s="17"/>
      <c r="H128" s="17"/>
      <c r="I128" s="17"/>
      <c r="J128" s="17">
        <f t="shared" si="24"/>
        <v>0</v>
      </c>
      <c r="K128" s="17"/>
      <c r="L128" s="17"/>
      <c r="M128" s="17"/>
      <c r="N128" s="23"/>
    </row>
    <row r="129" spans="1:15" ht="27" hidden="1" customHeight="1" x14ac:dyDescent="0.25">
      <c r="A129" s="24" t="str">
        <f t="shared" si="16"/>
        <v>b</v>
      </c>
      <c r="C129" s="32"/>
      <c r="D129" s="6"/>
      <c r="E129" s="5"/>
      <c r="F129" s="17"/>
      <c r="G129" s="17"/>
      <c r="H129" s="17"/>
      <c r="I129" s="17"/>
      <c r="J129" s="17">
        <f t="shared" si="24"/>
        <v>0</v>
      </c>
      <c r="K129" s="17"/>
      <c r="L129" s="17"/>
      <c r="M129" s="17"/>
      <c r="N129" s="23"/>
    </row>
    <row r="130" spans="1:15" ht="27" hidden="1" customHeight="1" x14ac:dyDescent="0.25">
      <c r="A130" s="24" t="str">
        <f t="shared" si="16"/>
        <v>b</v>
      </c>
      <c r="C130" s="32"/>
      <c r="D130" s="6"/>
      <c r="E130" s="5"/>
      <c r="F130" s="17"/>
      <c r="G130" s="17"/>
      <c r="H130" s="17"/>
      <c r="I130" s="17"/>
      <c r="J130" s="17">
        <f t="shared" si="24"/>
        <v>0</v>
      </c>
      <c r="K130" s="17"/>
      <c r="L130" s="17"/>
      <c r="M130" s="17"/>
      <c r="N130" s="23"/>
    </row>
    <row r="131" spans="1:15" ht="27" hidden="1" customHeight="1" x14ac:dyDescent="0.25">
      <c r="A131" s="24" t="str">
        <f t="shared" si="16"/>
        <v>b</v>
      </c>
      <c r="C131" s="32"/>
      <c r="D131" s="6"/>
      <c r="E131" s="5"/>
      <c r="F131" s="17"/>
      <c r="G131" s="17"/>
      <c r="H131" s="17"/>
      <c r="I131" s="17"/>
      <c r="J131" s="17">
        <f t="shared" si="24"/>
        <v>0</v>
      </c>
      <c r="K131" s="17"/>
      <c r="L131" s="17"/>
      <c r="M131" s="17"/>
      <c r="N131" s="23"/>
    </row>
    <row r="132" spans="1:15" ht="27" customHeight="1" x14ac:dyDescent="0.25">
      <c r="A132" s="24" t="str">
        <f t="shared" si="16"/>
        <v>a</v>
      </c>
      <c r="B132">
        <v>1</v>
      </c>
      <c r="C132" s="29" t="s">
        <v>61</v>
      </c>
      <c r="D132" s="4" t="s">
        <v>62</v>
      </c>
      <c r="E132" s="4"/>
      <c r="F132" s="73">
        <f>SUM(F133:F143)</f>
        <v>2150</v>
      </c>
      <c r="G132" s="73">
        <f t="shared" ref="G132:J132" si="25">SUM(G133:G143)</f>
        <v>0</v>
      </c>
      <c r="H132" s="19">
        <f t="shared" si="25"/>
        <v>2097.6000000000058</v>
      </c>
      <c r="I132" s="19">
        <f t="shared" si="25"/>
        <v>0</v>
      </c>
      <c r="J132" s="73">
        <f t="shared" si="25"/>
        <v>4247.6000000000058</v>
      </c>
      <c r="K132" s="73">
        <v>2150</v>
      </c>
      <c r="L132" s="73" t="s">
        <v>306</v>
      </c>
      <c r="M132" s="73">
        <f>J132-K132</f>
        <v>2097.6000000000058</v>
      </c>
      <c r="N132" s="23"/>
      <c r="O132" t="s">
        <v>349</v>
      </c>
    </row>
    <row r="133" spans="1:15" ht="44.25" customHeight="1" x14ac:dyDescent="0.25">
      <c r="A133" s="24" t="str">
        <f t="shared" si="16"/>
        <v>a</v>
      </c>
      <c r="C133" s="32"/>
      <c r="D133" s="47" t="s">
        <v>239</v>
      </c>
      <c r="E133" s="5" t="s">
        <v>164</v>
      </c>
      <c r="F133" s="71">
        <v>2150</v>
      </c>
      <c r="G133" s="71"/>
      <c r="H133" s="17"/>
      <c r="I133" s="17"/>
      <c r="J133" s="71">
        <f t="shared" ref="J133:J143" si="26">F133+G133+H133+I133</f>
        <v>2150</v>
      </c>
      <c r="K133" s="71"/>
      <c r="L133" s="71"/>
      <c r="M133" s="71"/>
      <c r="N133" s="23"/>
    </row>
    <row r="134" spans="1:15" ht="48.75" customHeight="1" x14ac:dyDescent="0.25">
      <c r="A134" s="24" t="str">
        <f t="shared" si="16"/>
        <v>a</v>
      </c>
      <c r="C134" s="32"/>
      <c r="D134" s="47" t="s">
        <v>315</v>
      </c>
      <c r="E134" s="5" t="s">
        <v>243</v>
      </c>
      <c r="F134" s="17"/>
      <c r="G134" s="17"/>
      <c r="H134" s="17">
        <v>2097.6000000000058</v>
      </c>
      <c r="I134" s="17"/>
      <c r="J134" s="17">
        <f t="shared" si="26"/>
        <v>2097.6000000000058</v>
      </c>
      <c r="K134" s="17"/>
      <c r="L134" s="17"/>
      <c r="M134" s="17"/>
      <c r="N134" s="23"/>
    </row>
    <row r="135" spans="1:15" ht="27" hidden="1" customHeight="1" x14ac:dyDescent="0.25">
      <c r="A135" s="24" t="str">
        <f t="shared" si="16"/>
        <v>b</v>
      </c>
      <c r="C135" s="32"/>
      <c r="D135" s="6"/>
      <c r="E135" s="5"/>
      <c r="F135" s="17"/>
      <c r="G135" s="17"/>
      <c r="H135" s="17"/>
      <c r="I135" s="17"/>
      <c r="J135" s="17">
        <f t="shared" si="26"/>
        <v>0</v>
      </c>
      <c r="K135" s="17"/>
      <c r="L135" s="17"/>
      <c r="M135" s="17"/>
      <c r="N135" s="23"/>
    </row>
    <row r="136" spans="1:15" ht="27" hidden="1" customHeight="1" x14ac:dyDescent="0.25">
      <c r="A136" s="24" t="str">
        <f t="shared" si="16"/>
        <v>b</v>
      </c>
      <c r="C136" s="32"/>
      <c r="D136" s="6"/>
      <c r="E136" s="5"/>
      <c r="F136" s="17"/>
      <c r="G136" s="17"/>
      <c r="H136" s="17"/>
      <c r="I136" s="17"/>
      <c r="J136" s="17">
        <f t="shared" si="26"/>
        <v>0</v>
      </c>
      <c r="K136" s="17"/>
      <c r="L136" s="17"/>
      <c r="M136" s="17"/>
      <c r="N136" s="23"/>
    </row>
    <row r="137" spans="1:15" ht="27" hidden="1" customHeight="1" x14ac:dyDescent="0.25">
      <c r="A137" s="24" t="str">
        <f t="shared" ref="A137:A201" si="27">IF(OR(F137&lt;&gt;0,G137&lt;&gt;0,H137&lt;&gt;0),"a","b")</f>
        <v>b</v>
      </c>
      <c r="C137" s="32"/>
      <c r="D137" s="6"/>
      <c r="E137" s="5"/>
      <c r="F137" s="17"/>
      <c r="G137" s="17"/>
      <c r="H137" s="17"/>
      <c r="I137" s="17"/>
      <c r="J137" s="17">
        <f t="shared" si="26"/>
        <v>0</v>
      </c>
      <c r="K137" s="17"/>
      <c r="L137" s="17"/>
      <c r="M137" s="17"/>
      <c r="N137" s="23"/>
    </row>
    <row r="138" spans="1:15" ht="27" hidden="1" customHeight="1" x14ac:dyDescent="0.25">
      <c r="A138" s="24" t="str">
        <f t="shared" si="27"/>
        <v>b</v>
      </c>
      <c r="C138" s="32"/>
      <c r="D138" s="6"/>
      <c r="E138" s="5"/>
      <c r="F138" s="17"/>
      <c r="G138" s="17"/>
      <c r="H138" s="17"/>
      <c r="I138" s="17"/>
      <c r="J138" s="17">
        <f t="shared" si="26"/>
        <v>0</v>
      </c>
      <c r="K138" s="17"/>
      <c r="L138" s="17"/>
      <c r="M138" s="17"/>
      <c r="N138" s="23"/>
    </row>
    <row r="139" spans="1:15" ht="27" hidden="1" customHeight="1" x14ac:dyDescent="0.25">
      <c r="A139" s="24" t="str">
        <f t="shared" si="27"/>
        <v>b</v>
      </c>
      <c r="C139" s="32"/>
      <c r="D139" s="6"/>
      <c r="E139" s="5"/>
      <c r="F139" s="17"/>
      <c r="G139" s="17"/>
      <c r="H139" s="17"/>
      <c r="I139" s="17"/>
      <c r="J139" s="17">
        <f t="shared" si="26"/>
        <v>0</v>
      </c>
      <c r="K139" s="17"/>
      <c r="L139" s="17"/>
      <c r="M139" s="17"/>
      <c r="N139" s="23"/>
    </row>
    <row r="140" spans="1:15" ht="27" hidden="1" customHeight="1" x14ac:dyDescent="0.25">
      <c r="A140" s="24" t="str">
        <f t="shared" si="27"/>
        <v>b</v>
      </c>
      <c r="C140" s="32"/>
      <c r="D140" s="6"/>
      <c r="E140" s="5"/>
      <c r="F140" s="17"/>
      <c r="G140" s="17"/>
      <c r="H140" s="17"/>
      <c r="I140" s="17"/>
      <c r="J140" s="17">
        <f t="shared" si="26"/>
        <v>0</v>
      </c>
      <c r="K140" s="17"/>
      <c r="L140" s="17"/>
      <c r="M140" s="17"/>
      <c r="N140" s="23"/>
    </row>
    <row r="141" spans="1:15" ht="27" hidden="1" customHeight="1" x14ac:dyDescent="0.25">
      <c r="A141" s="24" t="str">
        <f t="shared" si="27"/>
        <v>b</v>
      </c>
      <c r="C141" s="32"/>
      <c r="D141" s="6"/>
      <c r="E141" s="5"/>
      <c r="F141" s="17"/>
      <c r="G141" s="17"/>
      <c r="H141" s="17"/>
      <c r="I141" s="17"/>
      <c r="J141" s="17">
        <f t="shared" si="26"/>
        <v>0</v>
      </c>
      <c r="K141" s="17"/>
      <c r="L141" s="17"/>
      <c r="M141" s="17"/>
      <c r="N141" s="23"/>
    </row>
    <row r="142" spans="1:15" ht="27" hidden="1" customHeight="1" x14ac:dyDescent="0.25">
      <c r="A142" s="24" t="str">
        <f t="shared" si="27"/>
        <v>b</v>
      </c>
      <c r="C142" s="32"/>
      <c r="D142" s="6"/>
      <c r="E142" s="5"/>
      <c r="F142" s="17"/>
      <c r="G142" s="17"/>
      <c r="H142" s="17"/>
      <c r="I142" s="17"/>
      <c r="J142" s="17">
        <f t="shared" si="26"/>
        <v>0</v>
      </c>
      <c r="K142" s="17"/>
      <c r="L142" s="17"/>
      <c r="M142" s="17"/>
      <c r="N142" s="23"/>
    </row>
    <row r="143" spans="1:15" ht="27" hidden="1" customHeight="1" x14ac:dyDescent="0.25">
      <c r="A143" s="24" t="str">
        <f t="shared" si="27"/>
        <v>b</v>
      </c>
      <c r="C143" s="32"/>
      <c r="D143" s="6"/>
      <c r="E143" s="5"/>
      <c r="F143" s="17"/>
      <c r="G143" s="17"/>
      <c r="H143" s="17"/>
      <c r="I143" s="17"/>
      <c r="J143" s="17">
        <f t="shared" si="26"/>
        <v>0</v>
      </c>
      <c r="K143" s="17"/>
      <c r="L143" s="17"/>
      <c r="M143" s="17"/>
      <c r="N143" s="23"/>
    </row>
    <row r="144" spans="1:15" ht="28.5" customHeight="1" x14ac:dyDescent="0.25">
      <c r="A144" s="24" t="str">
        <f t="shared" si="27"/>
        <v>a</v>
      </c>
      <c r="B144">
        <v>1</v>
      </c>
      <c r="C144" s="35" t="s">
        <v>63</v>
      </c>
      <c r="D144" s="20" t="s">
        <v>18</v>
      </c>
      <c r="E144" s="21"/>
      <c r="F144" s="69">
        <f t="shared" ref="F144:M144" si="28">F145+F149+F153+F213+F218</f>
        <v>165588.65999999997</v>
      </c>
      <c r="G144" s="69">
        <f t="shared" si="28"/>
        <v>15741.36</v>
      </c>
      <c r="H144" s="22">
        <f t="shared" si="28"/>
        <v>54968.199999999983</v>
      </c>
      <c r="I144" s="22">
        <f t="shared" si="28"/>
        <v>0</v>
      </c>
      <c r="J144" s="69">
        <f t="shared" si="28"/>
        <v>236298.22</v>
      </c>
      <c r="K144" s="69">
        <f t="shared" si="28"/>
        <v>170180</v>
      </c>
      <c r="L144" s="69"/>
      <c r="M144" s="69">
        <f t="shared" si="28"/>
        <v>66118.22</v>
      </c>
      <c r="N144" s="23"/>
    </row>
    <row r="145" spans="1:15" ht="28.5" hidden="1" customHeight="1" x14ac:dyDescent="0.25">
      <c r="A145" s="24" t="str">
        <f t="shared" si="27"/>
        <v>b</v>
      </c>
      <c r="C145" s="29" t="s">
        <v>64</v>
      </c>
      <c r="D145" s="4" t="s">
        <v>65</v>
      </c>
      <c r="E145" s="9"/>
      <c r="F145" s="14">
        <f>SUM(F146:F148)</f>
        <v>0</v>
      </c>
      <c r="G145" s="14">
        <f t="shared" ref="G145:K145" si="29">SUM(G146:G148)</f>
        <v>0</v>
      </c>
      <c r="H145" s="14">
        <f t="shared" si="29"/>
        <v>0</v>
      </c>
      <c r="I145" s="14">
        <f t="shared" si="29"/>
        <v>0</v>
      </c>
      <c r="J145" s="14">
        <f t="shared" si="29"/>
        <v>0</v>
      </c>
      <c r="K145" s="14">
        <f t="shared" si="29"/>
        <v>0</v>
      </c>
      <c r="L145" s="14"/>
      <c r="M145" s="14">
        <f>J145-K145</f>
        <v>0</v>
      </c>
      <c r="N145" s="23"/>
    </row>
    <row r="146" spans="1:15" ht="27" hidden="1" customHeight="1" x14ac:dyDescent="0.25">
      <c r="A146" s="24" t="str">
        <f t="shared" si="27"/>
        <v>b</v>
      </c>
      <c r="C146" s="59"/>
      <c r="D146" s="60"/>
      <c r="E146" s="13"/>
      <c r="F146" s="61"/>
      <c r="G146" s="65"/>
      <c r="H146" s="65"/>
      <c r="I146" s="65"/>
      <c r="J146" s="17">
        <f t="shared" ref="J146:J148" si="30">F146+G146+H146+I146</f>
        <v>0</v>
      </c>
      <c r="K146" s="65"/>
      <c r="L146" s="65"/>
      <c r="M146" s="65"/>
      <c r="N146" s="23"/>
    </row>
    <row r="147" spans="1:15" ht="27" hidden="1" customHeight="1" x14ac:dyDescent="0.25">
      <c r="A147" s="24" t="str">
        <f t="shared" si="27"/>
        <v>b</v>
      </c>
      <c r="C147" s="59"/>
      <c r="D147" s="60"/>
      <c r="E147" s="13"/>
      <c r="F147" s="61"/>
      <c r="G147" s="65"/>
      <c r="H147" s="65"/>
      <c r="I147" s="65"/>
      <c r="J147" s="17">
        <f t="shared" si="30"/>
        <v>0</v>
      </c>
      <c r="K147" s="65"/>
      <c r="L147" s="65"/>
      <c r="M147" s="65"/>
      <c r="N147" s="23"/>
    </row>
    <row r="148" spans="1:15" ht="27" hidden="1" customHeight="1" x14ac:dyDescent="0.25">
      <c r="A148" s="24" t="str">
        <f t="shared" si="27"/>
        <v>b</v>
      </c>
      <c r="C148" s="59"/>
      <c r="D148" s="60"/>
      <c r="E148" s="13"/>
      <c r="F148" s="61"/>
      <c r="G148" s="65"/>
      <c r="H148" s="65"/>
      <c r="I148" s="65"/>
      <c r="J148" s="17">
        <f t="shared" si="30"/>
        <v>0</v>
      </c>
      <c r="K148" s="65"/>
      <c r="L148" s="65"/>
      <c r="M148" s="65"/>
      <c r="N148" s="23"/>
    </row>
    <row r="149" spans="1:15" ht="52.5" hidden="1" customHeight="1" x14ac:dyDescent="0.25">
      <c r="A149" s="24" t="str">
        <f t="shared" si="27"/>
        <v>b</v>
      </c>
      <c r="B149">
        <v>1</v>
      </c>
      <c r="C149" s="29" t="s">
        <v>66</v>
      </c>
      <c r="D149" s="4" t="s">
        <v>6</v>
      </c>
      <c r="E149" s="9"/>
      <c r="F149" s="14">
        <f t="shared" ref="F149:K149" si="31">SUM(F150:F152)</f>
        <v>0</v>
      </c>
      <c r="G149" s="14">
        <f t="shared" si="31"/>
        <v>0</v>
      </c>
      <c r="H149" s="14">
        <f t="shared" si="31"/>
        <v>0</v>
      </c>
      <c r="I149" s="14">
        <f t="shared" si="31"/>
        <v>0</v>
      </c>
      <c r="J149" s="14">
        <f t="shared" si="31"/>
        <v>0</v>
      </c>
      <c r="K149" s="14">
        <f t="shared" si="31"/>
        <v>0</v>
      </c>
      <c r="L149" s="14"/>
      <c r="M149" s="14">
        <f>J149-K149</f>
        <v>0</v>
      </c>
      <c r="N149" s="23"/>
    </row>
    <row r="150" spans="1:15" ht="27" hidden="1" customHeight="1" x14ac:dyDescent="0.25">
      <c r="A150" s="24" t="str">
        <f t="shared" si="27"/>
        <v>b</v>
      </c>
      <c r="C150" s="32"/>
      <c r="D150" s="6"/>
      <c r="E150" s="5"/>
      <c r="F150" s="17"/>
      <c r="G150" s="17"/>
      <c r="H150" s="17"/>
      <c r="I150" s="17"/>
      <c r="J150" s="17">
        <f t="shared" ref="J150:J152" si="32">F150+G150+H150+I150</f>
        <v>0</v>
      </c>
      <c r="K150" s="17"/>
      <c r="L150" s="17"/>
      <c r="M150" s="17"/>
      <c r="N150" s="23"/>
    </row>
    <row r="151" spans="1:15" ht="27" hidden="1" customHeight="1" x14ac:dyDescent="0.25">
      <c r="A151" s="24" t="str">
        <f t="shared" si="27"/>
        <v>b</v>
      </c>
      <c r="C151" s="32"/>
      <c r="D151" s="6"/>
      <c r="E151" s="5"/>
      <c r="F151" s="17"/>
      <c r="G151" s="17"/>
      <c r="H151" s="17"/>
      <c r="I151" s="17"/>
      <c r="J151" s="17">
        <f t="shared" si="32"/>
        <v>0</v>
      </c>
      <c r="K151" s="17"/>
      <c r="L151" s="17"/>
      <c r="M151" s="17"/>
      <c r="N151" s="23"/>
    </row>
    <row r="152" spans="1:15" ht="27" hidden="1" customHeight="1" x14ac:dyDescent="0.25">
      <c r="A152" s="24" t="str">
        <f t="shared" si="27"/>
        <v>b</v>
      </c>
      <c r="C152" s="32"/>
      <c r="D152" s="6"/>
      <c r="E152" s="5"/>
      <c r="F152" s="17"/>
      <c r="G152" s="17"/>
      <c r="H152" s="17"/>
      <c r="I152" s="17"/>
      <c r="J152" s="17">
        <f t="shared" si="32"/>
        <v>0</v>
      </c>
      <c r="K152" s="17"/>
      <c r="L152" s="17"/>
      <c r="M152" s="17"/>
      <c r="N152" s="23"/>
    </row>
    <row r="153" spans="1:15" ht="42.75" customHeight="1" x14ac:dyDescent="0.25">
      <c r="A153" s="24" t="str">
        <f t="shared" si="27"/>
        <v>a</v>
      </c>
      <c r="B153">
        <v>1</v>
      </c>
      <c r="C153" s="29" t="s">
        <v>67</v>
      </c>
      <c r="D153" s="4" t="s">
        <v>33</v>
      </c>
      <c r="E153" s="9"/>
      <c r="F153" s="70">
        <f t="shared" ref="F153:M153" si="33">F154+F160+F164+F168+F172+F176+F181+F186+F191+F193+F198+F203+F208</f>
        <v>19609</v>
      </c>
      <c r="G153" s="70">
        <f t="shared" si="33"/>
        <v>4609</v>
      </c>
      <c r="H153" s="14">
        <f t="shared" si="33"/>
        <v>19992</v>
      </c>
      <c r="I153" s="14">
        <f t="shared" si="33"/>
        <v>0</v>
      </c>
      <c r="J153" s="70">
        <f t="shared" si="33"/>
        <v>44210</v>
      </c>
      <c r="K153" s="70">
        <f t="shared" si="33"/>
        <v>24200</v>
      </c>
      <c r="L153" s="70"/>
      <c r="M153" s="70">
        <f t="shared" si="33"/>
        <v>20010</v>
      </c>
      <c r="N153" s="23"/>
    </row>
    <row r="154" spans="1:15" ht="48.75" customHeight="1" x14ac:dyDescent="0.25">
      <c r="A154" s="24" t="str">
        <f t="shared" si="27"/>
        <v>a</v>
      </c>
      <c r="B154">
        <v>1</v>
      </c>
      <c r="C154" s="30" t="s">
        <v>68</v>
      </c>
      <c r="D154" s="3" t="s">
        <v>69</v>
      </c>
      <c r="E154" s="3"/>
      <c r="F154" s="72">
        <f>SUM(F155:F159)</f>
        <v>4609</v>
      </c>
      <c r="G154" s="72">
        <f t="shared" ref="G154:H154" si="34">SUM(G155:G159)</f>
        <v>4609</v>
      </c>
      <c r="H154" s="72">
        <f t="shared" si="34"/>
        <v>19992</v>
      </c>
      <c r="I154" s="72">
        <f t="shared" ref="I154" si="35">SUM(I155:I159)</f>
        <v>0</v>
      </c>
      <c r="J154" s="72">
        <f t="shared" ref="J154" si="36">SUM(J155:J159)</f>
        <v>29210</v>
      </c>
      <c r="K154" s="72">
        <v>9200</v>
      </c>
      <c r="L154" s="72" t="s">
        <v>346</v>
      </c>
      <c r="M154" s="72">
        <f>J154-K154</f>
        <v>20010</v>
      </c>
      <c r="N154" s="23"/>
      <c r="O154" t="s">
        <v>348</v>
      </c>
    </row>
    <row r="155" spans="1:15" ht="45" customHeight="1" x14ac:dyDescent="0.25">
      <c r="A155" s="24" t="str">
        <f t="shared" si="27"/>
        <v>a</v>
      </c>
      <c r="C155" s="32"/>
      <c r="D155" s="47" t="s">
        <v>171</v>
      </c>
      <c r="E155" s="6" t="s">
        <v>172</v>
      </c>
      <c r="F155" s="71"/>
      <c r="G155" s="71">
        <v>4179</v>
      </c>
      <c r="H155" s="17"/>
      <c r="I155" s="17"/>
      <c r="J155" s="71">
        <f t="shared" ref="J155:J159" si="37">F155+G155+H155+I155</f>
        <v>4179</v>
      </c>
      <c r="K155" s="71"/>
      <c r="L155" s="71"/>
      <c r="M155" s="71"/>
      <c r="N155" s="23"/>
    </row>
    <row r="156" spans="1:15" ht="47.25" customHeight="1" x14ac:dyDescent="0.25">
      <c r="A156" s="24" t="str">
        <f t="shared" si="27"/>
        <v>a</v>
      </c>
      <c r="C156" s="32"/>
      <c r="D156" s="47" t="s">
        <v>173</v>
      </c>
      <c r="E156" s="6" t="s">
        <v>172</v>
      </c>
      <c r="F156" s="71"/>
      <c r="G156" s="71">
        <v>430</v>
      </c>
      <c r="H156" s="17"/>
      <c r="I156" s="17"/>
      <c r="J156" s="71">
        <f t="shared" si="37"/>
        <v>430</v>
      </c>
      <c r="K156" s="71"/>
      <c r="L156" s="71"/>
      <c r="M156" s="71"/>
      <c r="N156" s="23"/>
    </row>
    <row r="157" spans="1:15" ht="90" customHeight="1" x14ac:dyDescent="0.25">
      <c r="A157" s="24" t="str">
        <f t="shared" si="27"/>
        <v>a</v>
      </c>
      <c r="C157" s="32"/>
      <c r="D157" s="47" t="s">
        <v>240</v>
      </c>
      <c r="E157" s="6" t="s">
        <v>172</v>
      </c>
      <c r="F157" s="71">
        <v>4179</v>
      </c>
      <c r="G157" s="71"/>
      <c r="H157" s="17"/>
      <c r="I157" s="17"/>
      <c r="J157" s="71">
        <f t="shared" si="37"/>
        <v>4179</v>
      </c>
      <c r="K157" s="71"/>
      <c r="L157" s="71"/>
      <c r="M157" s="71"/>
      <c r="N157" s="23"/>
    </row>
    <row r="158" spans="1:15" ht="46.5" customHeight="1" x14ac:dyDescent="0.25">
      <c r="A158" s="24" t="str">
        <f t="shared" si="27"/>
        <v>a</v>
      </c>
      <c r="C158" s="32"/>
      <c r="D158" s="47" t="s">
        <v>241</v>
      </c>
      <c r="E158" s="6" t="s">
        <v>172</v>
      </c>
      <c r="F158" s="71">
        <v>430</v>
      </c>
      <c r="G158" s="71"/>
      <c r="H158" s="17"/>
      <c r="I158" s="17"/>
      <c r="J158" s="71">
        <f t="shared" si="37"/>
        <v>430</v>
      </c>
      <c r="K158" s="71"/>
      <c r="L158" s="71"/>
      <c r="M158" s="71"/>
      <c r="N158" s="23"/>
    </row>
    <row r="159" spans="1:15" ht="46.5" customHeight="1" x14ac:dyDescent="0.25">
      <c r="A159" s="24"/>
      <c r="C159" s="32"/>
      <c r="D159" s="47" t="s">
        <v>316</v>
      </c>
      <c r="E159" s="6" t="s">
        <v>172</v>
      </c>
      <c r="F159" s="71"/>
      <c r="G159" s="71"/>
      <c r="H159" s="71">
        <v>19992</v>
      </c>
      <c r="I159" s="17"/>
      <c r="J159" s="71">
        <f t="shared" si="37"/>
        <v>19992</v>
      </c>
      <c r="K159" s="71"/>
      <c r="L159" s="71"/>
      <c r="M159" s="71"/>
      <c r="N159" s="23"/>
    </row>
    <row r="160" spans="1:15" ht="48.75" hidden="1" customHeight="1" x14ac:dyDescent="0.25">
      <c r="A160" s="24" t="str">
        <f t="shared" si="27"/>
        <v>b</v>
      </c>
      <c r="B160">
        <v>1</v>
      </c>
      <c r="C160" s="30" t="s">
        <v>71</v>
      </c>
      <c r="D160" s="3" t="s">
        <v>72</v>
      </c>
      <c r="E160" s="3"/>
      <c r="F160" s="15">
        <f>SUM(F161:F163)</f>
        <v>0</v>
      </c>
      <c r="G160" s="15">
        <f t="shared" ref="G160:M160" si="38">SUM(G161:G163)</f>
        <v>0</v>
      </c>
      <c r="H160" s="15">
        <f t="shared" si="38"/>
        <v>0</v>
      </c>
      <c r="I160" s="15">
        <f t="shared" si="38"/>
        <v>0</v>
      </c>
      <c r="J160" s="15">
        <f t="shared" si="38"/>
        <v>0</v>
      </c>
      <c r="K160" s="15">
        <f t="shared" si="38"/>
        <v>0</v>
      </c>
      <c r="L160" s="15"/>
      <c r="M160" s="15">
        <f t="shared" si="38"/>
        <v>0</v>
      </c>
      <c r="N160" s="23"/>
    </row>
    <row r="161" spans="1:15" ht="27" hidden="1" customHeight="1" x14ac:dyDescent="0.25">
      <c r="A161" s="24" t="str">
        <f t="shared" si="27"/>
        <v>b</v>
      </c>
      <c r="C161" s="32"/>
      <c r="D161" s="47"/>
      <c r="E161" s="6"/>
      <c r="F161" s="17"/>
      <c r="G161" s="17"/>
      <c r="H161" s="17"/>
      <c r="I161" s="17"/>
      <c r="J161" s="17">
        <f t="shared" ref="J161:J163" si="39">F161+G161+H161+I161</f>
        <v>0</v>
      </c>
      <c r="K161" s="17"/>
      <c r="L161" s="17"/>
      <c r="M161" s="17"/>
      <c r="N161" s="23"/>
    </row>
    <row r="162" spans="1:15" ht="27" hidden="1" customHeight="1" x14ac:dyDescent="0.25">
      <c r="A162" s="24" t="str">
        <f t="shared" si="27"/>
        <v>b</v>
      </c>
      <c r="C162" s="32"/>
      <c r="D162" s="47"/>
      <c r="E162" s="6"/>
      <c r="F162" s="17"/>
      <c r="G162" s="17"/>
      <c r="H162" s="17"/>
      <c r="I162" s="17"/>
      <c r="J162" s="17">
        <f t="shared" si="39"/>
        <v>0</v>
      </c>
      <c r="K162" s="17"/>
      <c r="L162" s="17"/>
      <c r="M162" s="17"/>
      <c r="N162" s="23"/>
    </row>
    <row r="163" spans="1:15" ht="27" hidden="1" customHeight="1" x14ac:dyDescent="0.25">
      <c r="A163" s="24" t="str">
        <f t="shared" si="27"/>
        <v>b</v>
      </c>
      <c r="C163" s="32"/>
      <c r="D163" s="47"/>
      <c r="E163" s="6"/>
      <c r="F163" s="17"/>
      <c r="G163" s="17"/>
      <c r="H163" s="17"/>
      <c r="I163" s="17"/>
      <c r="J163" s="17">
        <f t="shared" si="39"/>
        <v>0</v>
      </c>
      <c r="K163" s="17"/>
      <c r="L163" s="17"/>
      <c r="M163" s="17"/>
      <c r="N163" s="23"/>
    </row>
    <row r="164" spans="1:15" ht="48.75" hidden="1" customHeight="1" x14ac:dyDescent="0.25">
      <c r="A164" s="24" t="str">
        <f t="shared" si="27"/>
        <v>b</v>
      </c>
      <c r="B164">
        <v>1</v>
      </c>
      <c r="C164" s="30" t="s">
        <v>73</v>
      </c>
      <c r="D164" s="3" t="s">
        <v>74</v>
      </c>
      <c r="E164" s="3"/>
      <c r="F164" s="15">
        <f>SUM(F165:F167)</f>
        <v>0</v>
      </c>
      <c r="G164" s="15">
        <f t="shared" ref="G164:M164" si="40">SUM(G165:G167)</f>
        <v>0</v>
      </c>
      <c r="H164" s="15">
        <f t="shared" si="40"/>
        <v>0</v>
      </c>
      <c r="I164" s="15">
        <f t="shared" si="40"/>
        <v>0</v>
      </c>
      <c r="J164" s="15">
        <f t="shared" si="40"/>
        <v>0</v>
      </c>
      <c r="K164" s="15">
        <f t="shared" si="40"/>
        <v>0</v>
      </c>
      <c r="L164" s="15"/>
      <c r="M164" s="15">
        <f t="shared" si="40"/>
        <v>0</v>
      </c>
      <c r="N164" s="23"/>
    </row>
    <row r="165" spans="1:15" ht="27" hidden="1" customHeight="1" x14ac:dyDescent="0.25">
      <c r="A165" s="24" t="str">
        <f t="shared" si="27"/>
        <v>b</v>
      </c>
      <c r="C165" s="32"/>
      <c r="D165" s="47"/>
      <c r="E165" s="6"/>
      <c r="F165" s="17"/>
      <c r="G165" s="17"/>
      <c r="H165" s="17"/>
      <c r="I165" s="17"/>
      <c r="J165" s="17">
        <f t="shared" ref="J165:J167" si="41">F165+G165+H165+I165</f>
        <v>0</v>
      </c>
      <c r="K165" s="17"/>
      <c r="L165" s="17"/>
      <c r="M165" s="17"/>
      <c r="N165" s="23"/>
    </row>
    <row r="166" spans="1:15" ht="27" hidden="1" customHeight="1" x14ac:dyDescent="0.25">
      <c r="A166" s="24" t="str">
        <f t="shared" si="27"/>
        <v>b</v>
      </c>
      <c r="C166" s="32"/>
      <c r="D166" s="47"/>
      <c r="E166" s="6"/>
      <c r="F166" s="17"/>
      <c r="G166" s="17"/>
      <c r="H166" s="17"/>
      <c r="I166" s="17"/>
      <c r="J166" s="17">
        <f t="shared" si="41"/>
        <v>0</v>
      </c>
      <c r="K166" s="17"/>
      <c r="L166" s="17"/>
      <c r="M166" s="17"/>
      <c r="N166" s="23"/>
    </row>
    <row r="167" spans="1:15" ht="27" hidden="1" customHeight="1" x14ac:dyDescent="0.25">
      <c r="A167" s="24" t="str">
        <f t="shared" si="27"/>
        <v>b</v>
      </c>
      <c r="C167" s="32"/>
      <c r="D167" s="47"/>
      <c r="E167" s="6"/>
      <c r="F167" s="17"/>
      <c r="G167" s="17"/>
      <c r="H167" s="17"/>
      <c r="I167" s="17"/>
      <c r="J167" s="17">
        <f t="shared" si="41"/>
        <v>0</v>
      </c>
      <c r="K167" s="17"/>
      <c r="L167" s="17"/>
      <c r="M167" s="17"/>
      <c r="N167" s="23"/>
    </row>
    <row r="168" spans="1:15" ht="48.75" hidden="1" customHeight="1" x14ac:dyDescent="0.25">
      <c r="A168" s="24" t="str">
        <f t="shared" si="27"/>
        <v>b</v>
      </c>
      <c r="B168">
        <v>1</v>
      </c>
      <c r="C168" s="30" t="s">
        <v>75</v>
      </c>
      <c r="D168" s="3" t="s">
        <v>76</v>
      </c>
      <c r="E168" s="3"/>
      <c r="F168" s="15">
        <f>SUM(F169:F171)</f>
        <v>0</v>
      </c>
      <c r="G168" s="15">
        <f t="shared" ref="G168:M168" si="42">SUM(G169:G171)</f>
        <v>0</v>
      </c>
      <c r="H168" s="15">
        <f t="shared" si="42"/>
        <v>0</v>
      </c>
      <c r="I168" s="15">
        <f t="shared" si="42"/>
        <v>0</v>
      </c>
      <c r="J168" s="15">
        <f t="shared" si="42"/>
        <v>0</v>
      </c>
      <c r="K168" s="15">
        <f t="shared" si="42"/>
        <v>0</v>
      </c>
      <c r="L168" s="15"/>
      <c r="M168" s="15">
        <f t="shared" si="42"/>
        <v>0</v>
      </c>
      <c r="N168" s="23"/>
    </row>
    <row r="169" spans="1:15" ht="27" hidden="1" customHeight="1" x14ac:dyDescent="0.25">
      <c r="A169" s="24" t="str">
        <f t="shared" si="27"/>
        <v>b</v>
      </c>
      <c r="C169" s="32"/>
      <c r="D169" s="47"/>
      <c r="E169" s="6"/>
      <c r="F169" s="17"/>
      <c r="G169" s="17"/>
      <c r="H169" s="17"/>
      <c r="I169" s="17"/>
      <c r="J169" s="17">
        <f t="shared" ref="J169:J171" si="43">F169+G169+H169+I169</f>
        <v>0</v>
      </c>
      <c r="K169" s="17"/>
      <c r="L169" s="17"/>
      <c r="M169" s="17"/>
      <c r="N169" s="23"/>
    </row>
    <row r="170" spans="1:15" ht="27" hidden="1" customHeight="1" x14ac:dyDescent="0.25">
      <c r="A170" s="24" t="str">
        <f t="shared" si="27"/>
        <v>b</v>
      </c>
      <c r="C170" s="32"/>
      <c r="D170" s="47"/>
      <c r="E170" s="6"/>
      <c r="F170" s="17"/>
      <c r="G170" s="17"/>
      <c r="H170" s="17"/>
      <c r="I170" s="17"/>
      <c r="J170" s="17">
        <f t="shared" si="43"/>
        <v>0</v>
      </c>
      <c r="K170" s="17"/>
      <c r="L170" s="17"/>
      <c r="M170" s="17"/>
      <c r="N170" s="23"/>
    </row>
    <row r="171" spans="1:15" ht="27" hidden="1" customHeight="1" x14ac:dyDescent="0.25">
      <c r="A171" s="24" t="str">
        <f t="shared" si="27"/>
        <v>b</v>
      </c>
      <c r="C171" s="32"/>
      <c r="D171" s="47"/>
      <c r="E171" s="6"/>
      <c r="F171" s="17"/>
      <c r="G171" s="17"/>
      <c r="H171" s="17"/>
      <c r="I171" s="17"/>
      <c r="J171" s="17">
        <f t="shared" si="43"/>
        <v>0</v>
      </c>
      <c r="K171" s="17"/>
      <c r="L171" s="17"/>
      <c r="M171" s="17"/>
      <c r="N171" s="23"/>
    </row>
    <row r="172" spans="1:15" ht="48.75" hidden="1" customHeight="1" x14ac:dyDescent="0.25">
      <c r="A172" s="24" t="str">
        <f t="shared" si="27"/>
        <v>b</v>
      </c>
      <c r="B172">
        <v>1</v>
      </c>
      <c r="C172" s="30" t="s">
        <v>77</v>
      </c>
      <c r="D172" s="3" t="s">
        <v>78</v>
      </c>
      <c r="E172" s="3"/>
      <c r="F172" s="15">
        <f>SUM(F173:F175)</f>
        <v>0</v>
      </c>
      <c r="G172" s="15">
        <f t="shared" ref="G172:M172" si="44">SUM(G173:G175)</f>
        <v>0</v>
      </c>
      <c r="H172" s="15">
        <f t="shared" si="44"/>
        <v>0</v>
      </c>
      <c r="I172" s="15">
        <f t="shared" si="44"/>
        <v>0</v>
      </c>
      <c r="J172" s="15">
        <f t="shared" si="44"/>
        <v>0</v>
      </c>
      <c r="K172" s="15">
        <f t="shared" si="44"/>
        <v>0</v>
      </c>
      <c r="L172" s="15"/>
      <c r="M172" s="15">
        <f t="shared" si="44"/>
        <v>0</v>
      </c>
      <c r="N172" s="23"/>
    </row>
    <row r="173" spans="1:15" ht="27" hidden="1" customHeight="1" x14ac:dyDescent="0.25">
      <c r="A173" s="24" t="str">
        <f t="shared" si="27"/>
        <v>b</v>
      </c>
      <c r="C173" s="32"/>
      <c r="D173" s="47"/>
      <c r="E173" s="6"/>
      <c r="F173" s="17"/>
      <c r="G173" s="17"/>
      <c r="H173" s="17"/>
      <c r="I173" s="17"/>
      <c r="J173" s="17">
        <f t="shared" ref="J173:J175" si="45">F173+G173+H173+I173</f>
        <v>0</v>
      </c>
      <c r="K173" s="17"/>
      <c r="L173" s="17"/>
      <c r="M173" s="17"/>
      <c r="N173" s="23"/>
    </row>
    <row r="174" spans="1:15" ht="27" hidden="1" customHeight="1" x14ac:dyDescent="0.25">
      <c r="A174" s="24" t="str">
        <f t="shared" si="27"/>
        <v>b</v>
      </c>
      <c r="C174" s="32"/>
      <c r="D174" s="47"/>
      <c r="E174" s="6"/>
      <c r="F174" s="17"/>
      <c r="G174" s="17"/>
      <c r="H174" s="17"/>
      <c r="I174" s="17"/>
      <c r="J174" s="17">
        <f t="shared" si="45"/>
        <v>0</v>
      </c>
      <c r="K174" s="17"/>
      <c r="L174" s="17"/>
      <c r="M174" s="17"/>
      <c r="N174" s="23"/>
    </row>
    <row r="175" spans="1:15" ht="27" hidden="1" customHeight="1" x14ac:dyDescent="0.25">
      <c r="A175" s="24" t="str">
        <f t="shared" si="27"/>
        <v>b</v>
      </c>
      <c r="C175" s="32"/>
      <c r="D175" s="47"/>
      <c r="E175" s="6"/>
      <c r="F175" s="17"/>
      <c r="G175" s="17"/>
      <c r="H175" s="17"/>
      <c r="I175" s="17"/>
      <c r="J175" s="17">
        <f t="shared" si="45"/>
        <v>0</v>
      </c>
      <c r="K175" s="17"/>
      <c r="L175" s="17"/>
      <c r="M175" s="17"/>
      <c r="N175" s="23"/>
    </row>
    <row r="176" spans="1:15" ht="52.5" customHeight="1" x14ac:dyDescent="0.25">
      <c r="A176" s="24" t="str">
        <f t="shared" si="27"/>
        <v>a</v>
      </c>
      <c r="B176">
        <v>1</v>
      </c>
      <c r="C176" s="30" t="s">
        <v>79</v>
      </c>
      <c r="D176" s="3" t="s">
        <v>38</v>
      </c>
      <c r="E176" s="3"/>
      <c r="F176" s="72">
        <f t="shared" ref="F176:K176" si="46">SUM(F177:F180)</f>
        <v>15000</v>
      </c>
      <c r="G176" s="72">
        <f t="shared" si="46"/>
        <v>0</v>
      </c>
      <c r="H176" s="15">
        <f t="shared" si="46"/>
        <v>0</v>
      </c>
      <c r="I176" s="15">
        <f t="shared" si="46"/>
        <v>0</v>
      </c>
      <c r="J176" s="72">
        <f t="shared" si="46"/>
        <v>15000</v>
      </c>
      <c r="K176" s="72">
        <f t="shared" si="46"/>
        <v>15000</v>
      </c>
      <c r="L176" s="72" t="s">
        <v>346</v>
      </c>
      <c r="M176" s="72">
        <f>J176-K176</f>
        <v>0</v>
      </c>
      <c r="N176" s="14">
        <v>15000</v>
      </c>
      <c r="O176" t="s">
        <v>348</v>
      </c>
    </row>
    <row r="177" spans="1:14" ht="90" customHeight="1" x14ac:dyDescent="0.25">
      <c r="A177" s="24" t="str">
        <f t="shared" si="27"/>
        <v>a</v>
      </c>
      <c r="C177" s="32"/>
      <c r="D177" s="47" t="s">
        <v>242</v>
      </c>
      <c r="E177" s="5" t="s">
        <v>243</v>
      </c>
      <c r="F177" s="71">
        <v>15000</v>
      </c>
      <c r="G177" s="71"/>
      <c r="H177" s="17"/>
      <c r="I177" s="17"/>
      <c r="J177" s="71">
        <f t="shared" ref="J177:J180" si="47">F177+G177+H177+I177</f>
        <v>15000</v>
      </c>
      <c r="K177" s="71">
        <v>15000</v>
      </c>
      <c r="L177" s="71"/>
      <c r="M177" s="71"/>
      <c r="N177" s="23"/>
    </row>
    <row r="178" spans="1:14" ht="27" hidden="1" customHeight="1" x14ac:dyDescent="0.25">
      <c r="A178" s="24" t="str">
        <f t="shared" si="27"/>
        <v>b</v>
      </c>
      <c r="C178" s="32"/>
      <c r="D178" s="6" t="s">
        <v>70</v>
      </c>
      <c r="E178" s="5"/>
      <c r="F178" s="17"/>
      <c r="G178" s="17"/>
      <c r="H178" s="17"/>
      <c r="I178" s="17"/>
      <c r="J178" s="17">
        <f t="shared" si="47"/>
        <v>0</v>
      </c>
      <c r="K178" s="17"/>
      <c r="L178" s="17"/>
      <c r="M178" s="17"/>
      <c r="N178" s="23"/>
    </row>
    <row r="179" spans="1:14" ht="27" hidden="1" customHeight="1" x14ac:dyDescent="0.25">
      <c r="A179" s="24" t="str">
        <f t="shared" si="27"/>
        <v>b</v>
      </c>
      <c r="C179" s="32"/>
      <c r="D179" s="6"/>
      <c r="E179" s="5"/>
      <c r="F179" s="17"/>
      <c r="G179" s="17"/>
      <c r="H179" s="17"/>
      <c r="I179" s="17"/>
      <c r="J179" s="17">
        <f t="shared" si="47"/>
        <v>0</v>
      </c>
      <c r="K179" s="17"/>
      <c r="L179" s="17"/>
      <c r="M179" s="17"/>
      <c r="N179" s="23"/>
    </row>
    <row r="180" spans="1:14" ht="27" hidden="1" customHeight="1" x14ac:dyDescent="0.25">
      <c r="A180" s="24" t="str">
        <f t="shared" si="27"/>
        <v>b</v>
      </c>
      <c r="C180" s="34"/>
      <c r="D180" s="6"/>
      <c r="E180" s="5"/>
      <c r="F180" s="17"/>
      <c r="G180" s="17"/>
      <c r="H180" s="17"/>
      <c r="I180" s="17"/>
      <c r="J180" s="17">
        <f t="shared" si="47"/>
        <v>0</v>
      </c>
      <c r="K180" s="17"/>
      <c r="L180" s="17"/>
      <c r="M180" s="17"/>
      <c r="N180" s="23"/>
    </row>
    <row r="181" spans="1:14" ht="52.5" hidden="1" customHeight="1" x14ac:dyDescent="0.25">
      <c r="A181" s="24" t="str">
        <f t="shared" si="27"/>
        <v>b</v>
      </c>
      <c r="B181">
        <v>1</v>
      </c>
      <c r="C181" s="30" t="s">
        <v>80</v>
      </c>
      <c r="D181" s="3" t="s">
        <v>81</v>
      </c>
      <c r="E181" s="3"/>
      <c r="F181" s="15">
        <f t="shared" ref="F181:M181" si="48">SUM(F182:F185)</f>
        <v>0</v>
      </c>
      <c r="G181" s="15">
        <f t="shared" si="48"/>
        <v>0</v>
      </c>
      <c r="H181" s="15">
        <f t="shared" si="48"/>
        <v>0</v>
      </c>
      <c r="I181" s="15">
        <f t="shared" si="48"/>
        <v>0</v>
      </c>
      <c r="J181" s="15">
        <f t="shared" si="48"/>
        <v>0</v>
      </c>
      <c r="K181" s="15">
        <f t="shared" si="48"/>
        <v>0</v>
      </c>
      <c r="L181" s="15"/>
      <c r="M181" s="15">
        <f t="shared" si="48"/>
        <v>0</v>
      </c>
      <c r="N181" s="23"/>
    </row>
    <row r="182" spans="1:14" ht="27" hidden="1" customHeight="1" x14ac:dyDescent="0.25">
      <c r="A182" s="24" t="str">
        <f t="shared" si="27"/>
        <v>b</v>
      </c>
      <c r="C182" s="32"/>
      <c r="D182" s="6"/>
      <c r="E182" s="5"/>
      <c r="F182" s="17"/>
      <c r="G182" s="17"/>
      <c r="H182" s="17"/>
      <c r="I182" s="17"/>
      <c r="J182" s="17">
        <f t="shared" ref="J182:J185" si="49">F182+G182+H182+I182</f>
        <v>0</v>
      </c>
      <c r="K182" s="17"/>
      <c r="L182" s="17"/>
      <c r="M182" s="17"/>
      <c r="N182" s="23"/>
    </row>
    <row r="183" spans="1:14" ht="27" hidden="1" customHeight="1" x14ac:dyDescent="0.25">
      <c r="A183" s="24" t="str">
        <f t="shared" si="27"/>
        <v>b</v>
      </c>
      <c r="C183" s="32"/>
      <c r="D183" s="6" t="s">
        <v>70</v>
      </c>
      <c r="E183" s="5"/>
      <c r="F183" s="17"/>
      <c r="G183" s="17"/>
      <c r="H183" s="17"/>
      <c r="I183" s="17"/>
      <c r="J183" s="17">
        <f t="shared" si="49"/>
        <v>0</v>
      </c>
      <c r="K183" s="17"/>
      <c r="L183" s="17"/>
      <c r="M183" s="17"/>
      <c r="N183" s="23"/>
    </row>
    <row r="184" spans="1:14" ht="27" hidden="1" customHeight="1" x14ac:dyDescent="0.25">
      <c r="A184" s="24" t="str">
        <f t="shared" si="27"/>
        <v>b</v>
      </c>
      <c r="C184" s="32"/>
      <c r="D184" s="6"/>
      <c r="E184" s="5"/>
      <c r="F184" s="17"/>
      <c r="G184" s="17"/>
      <c r="H184" s="17"/>
      <c r="I184" s="17"/>
      <c r="J184" s="17">
        <f t="shared" si="49"/>
        <v>0</v>
      </c>
      <c r="K184" s="17"/>
      <c r="L184" s="17"/>
      <c r="M184" s="17"/>
      <c r="N184" s="23"/>
    </row>
    <row r="185" spans="1:14" ht="27" hidden="1" customHeight="1" x14ac:dyDescent="0.25">
      <c r="A185" s="24" t="str">
        <f t="shared" si="27"/>
        <v>b</v>
      </c>
      <c r="C185" s="34"/>
      <c r="D185" s="6"/>
      <c r="E185" s="5"/>
      <c r="F185" s="17"/>
      <c r="G185" s="17"/>
      <c r="H185" s="17"/>
      <c r="I185" s="17"/>
      <c r="J185" s="17">
        <f t="shared" si="49"/>
        <v>0</v>
      </c>
      <c r="K185" s="17"/>
      <c r="L185" s="17"/>
      <c r="M185" s="17"/>
      <c r="N185" s="23"/>
    </row>
    <row r="186" spans="1:14" ht="52.5" hidden="1" customHeight="1" x14ac:dyDescent="0.25">
      <c r="A186" s="24" t="str">
        <f t="shared" si="27"/>
        <v>b</v>
      </c>
      <c r="B186">
        <v>1</v>
      </c>
      <c r="C186" s="30" t="s">
        <v>82</v>
      </c>
      <c r="D186" s="3" t="s">
        <v>83</v>
      </c>
      <c r="E186" s="3"/>
      <c r="F186" s="15">
        <f t="shared" ref="F186:M186" si="50">SUM(F187:F190)</f>
        <v>0</v>
      </c>
      <c r="G186" s="15">
        <f t="shared" si="50"/>
        <v>0</v>
      </c>
      <c r="H186" s="15">
        <f t="shared" si="50"/>
        <v>0</v>
      </c>
      <c r="I186" s="15">
        <f t="shared" si="50"/>
        <v>0</v>
      </c>
      <c r="J186" s="15">
        <f t="shared" si="50"/>
        <v>0</v>
      </c>
      <c r="K186" s="15">
        <f t="shared" si="50"/>
        <v>0</v>
      </c>
      <c r="L186" s="15"/>
      <c r="M186" s="15">
        <f t="shared" si="50"/>
        <v>0</v>
      </c>
      <c r="N186" s="23"/>
    </row>
    <row r="187" spans="1:14" ht="27" hidden="1" customHeight="1" x14ac:dyDescent="0.25">
      <c r="A187" s="24" t="str">
        <f t="shared" si="27"/>
        <v>b</v>
      </c>
      <c r="C187" s="32"/>
      <c r="D187" s="6"/>
      <c r="E187" s="5"/>
      <c r="F187" s="17"/>
      <c r="G187" s="17"/>
      <c r="H187" s="17"/>
      <c r="I187" s="17"/>
      <c r="J187" s="17">
        <f t="shared" ref="J187:J190" si="51">F187+G187+H187+I187</f>
        <v>0</v>
      </c>
      <c r="K187" s="17"/>
      <c r="L187" s="17"/>
      <c r="M187" s="17"/>
      <c r="N187" s="23"/>
    </row>
    <row r="188" spans="1:14" ht="27" hidden="1" customHeight="1" x14ac:dyDescent="0.25">
      <c r="A188" s="24" t="str">
        <f t="shared" si="27"/>
        <v>b</v>
      </c>
      <c r="C188" s="32"/>
      <c r="D188" s="6" t="s">
        <v>70</v>
      </c>
      <c r="E188" s="5"/>
      <c r="F188" s="17"/>
      <c r="G188" s="17"/>
      <c r="H188" s="17"/>
      <c r="I188" s="17"/>
      <c r="J188" s="17">
        <f t="shared" si="51"/>
        <v>0</v>
      </c>
      <c r="K188" s="17"/>
      <c r="L188" s="17"/>
      <c r="M188" s="17"/>
      <c r="N188" s="23"/>
    </row>
    <row r="189" spans="1:14" ht="27" hidden="1" customHeight="1" x14ac:dyDescent="0.25">
      <c r="A189" s="24" t="str">
        <f t="shared" si="27"/>
        <v>b</v>
      </c>
      <c r="C189" s="32"/>
      <c r="D189" s="6"/>
      <c r="E189" s="5"/>
      <c r="F189" s="17"/>
      <c r="G189" s="17"/>
      <c r="H189" s="17"/>
      <c r="I189" s="17"/>
      <c r="J189" s="17">
        <f t="shared" si="51"/>
        <v>0</v>
      </c>
      <c r="K189" s="17"/>
      <c r="L189" s="17"/>
      <c r="M189" s="17"/>
      <c r="N189" s="23"/>
    </row>
    <row r="190" spans="1:14" ht="27" hidden="1" customHeight="1" x14ac:dyDescent="0.25">
      <c r="A190" s="24" t="str">
        <f t="shared" si="27"/>
        <v>b</v>
      </c>
      <c r="C190" s="34"/>
      <c r="D190" s="6"/>
      <c r="E190" s="5"/>
      <c r="F190" s="17"/>
      <c r="G190" s="17"/>
      <c r="H190" s="17"/>
      <c r="I190" s="17"/>
      <c r="J190" s="17">
        <f t="shared" si="51"/>
        <v>0</v>
      </c>
      <c r="K190" s="17"/>
      <c r="L190" s="17"/>
      <c r="M190" s="17"/>
      <c r="N190" s="23"/>
    </row>
    <row r="191" spans="1:14" ht="20.25" hidden="1" customHeight="1" x14ac:dyDescent="0.25">
      <c r="A191" s="24" t="str">
        <f t="shared" si="27"/>
        <v>b</v>
      </c>
      <c r="B191">
        <v>1</v>
      </c>
      <c r="C191" s="30" t="s">
        <v>84</v>
      </c>
      <c r="D191" s="3" t="s">
        <v>34</v>
      </c>
      <c r="E191" s="3"/>
      <c r="F191" s="15">
        <f>F192</f>
        <v>0</v>
      </c>
      <c r="G191" s="15">
        <f t="shared" ref="G191:M191" si="52">G192</f>
        <v>0</v>
      </c>
      <c r="H191" s="15">
        <f t="shared" si="52"/>
        <v>0</v>
      </c>
      <c r="I191" s="15">
        <f t="shared" si="52"/>
        <v>0</v>
      </c>
      <c r="J191" s="15">
        <f t="shared" si="52"/>
        <v>0</v>
      </c>
      <c r="K191" s="15">
        <f t="shared" si="52"/>
        <v>0</v>
      </c>
      <c r="L191" s="15"/>
      <c r="M191" s="15">
        <f t="shared" si="52"/>
        <v>0</v>
      </c>
      <c r="N191" s="23"/>
    </row>
    <row r="192" spans="1:14" ht="27" hidden="1" customHeight="1" x14ac:dyDescent="0.25">
      <c r="A192" s="24" t="str">
        <f t="shared" si="27"/>
        <v>b</v>
      </c>
      <c r="C192" s="34"/>
      <c r="D192" s="47"/>
      <c r="E192" s="6"/>
      <c r="F192" s="17"/>
      <c r="G192" s="17"/>
      <c r="H192" s="17"/>
      <c r="I192" s="17"/>
      <c r="J192" s="17">
        <f>F192+G192+H192+I192</f>
        <v>0</v>
      </c>
      <c r="K192" s="17"/>
      <c r="L192" s="17"/>
      <c r="M192" s="17"/>
      <c r="N192" s="23"/>
    </row>
    <row r="193" spans="1:14" ht="50.25" hidden="1" customHeight="1" x14ac:dyDescent="0.25">
      <c r="A193" s="24" t="str">
        <f t="shared" si="27"/>
        <v>b</v>
      </c>
      <c r="B193">
        <v>1</v>
      </c>
      <c r="C193" s="30" t="s">
        <v>85</v>
      </c>
      <c r="D193" s="3" t="s">
        <v>35</v>
      </c>
      <c r="E193" s="3"/>
      <c r="F193" s="15">
        <f>SUM(F194:F197)</f>
        <v>0</v>
      </c>
      <c r="G193" s="15">
        <f t="shared" ref="G193:M193" si="53">SUM(G194:G197)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/>
      <c r="M193" s="15">
        <f t="shared" si="53"/>
        <v>0</v>
      </c>
      <c r="N193" s="23"/>
    </row>
    <row r="194" spans="1:14" ht="27" hidden="1" customHeight="1" x14ac:dyDescent="0.25">
      <c r="A194" s="24" t="str">
        <f t="shared" si="27"/>
        <v>b</v>
      </c>
      <c r="C194" s="34"/>
      <c r="D194" s="47"/>
      <c r="E194" s="6"/>
      <c r="F194" s="17"/>
      <c r="G194" s="17"/>
      <c r="H194" s="17"/>
      <c r="I194" s="17"/>
      <c r="J194" s="17">
        <f t="shared" ref="J194:J197" si="54">F194+G194+H194+I194</f>
        <v>0</v>
      </c>
      <c r="K194" s="17"/>
      <c r="L194" s="17"/>
      <c r="M194" s="17"/>
      <c r="N194" s="23"/>
    </row>
    <row r="195" spans="1:14" ht="27" hidden="1" customHeight="1" x14ac:dyDescent="0.25">
      <c r="A195" s="24" t="str">
        <f t="shared" si="27"/>
        <v>b</v>
      </c>
      <c r="C195" s="34"/>
      <c r="D195" s="47"/>
      <c r="E195" s="6"/>
      <c r="F195" s="17"/>
      <c r="G195" s="17"/>
      <c r="H195" s="17"/>
      <c r="I195" s="17"/>
      <c r="J195" s="17">
        <f t="shared" si="54"/>
        <v>0</v>
      </c>
      <c r="K195" s="17"/>
      <c r="L195" s="17"/>
      <c r="M195" s="17"/>
      <c r="N195" s="23"/>
    </row>
    <row r="196" spans="1:14" ht="27" hidden="1" customHeight="1" x14ac:dyDescent="0.25">
      <c r="A196" s="24" t="str">
        <f t="shared" si="27"/>
        <v>b</v>
      </c>
      <c r="C196" s="34"/>
      <c r="D196" s="47"/>
      <c r="E196" s="6"/>
      <c r="F196" s="17"/>
      <c r="G196" s="17"/>
      <c r="H196" s="17"/>
      <c r="I196" s="17"/>
      <c r="J196" s="17">
        <f t="shared" si="54"/>
        <v>0</v>
      </c>
      <c r="K196" s="17"/>
      <c r="L196" s="17"/>
      <c r="M196" s="17"/>
      <c r="N196" s="23"/>
    </row>
    <row r="197" spans="1:14" ht="27" hidden="1" customHeight="1" x14ac:dyDescent="0.25">
      <c r="A197" s="24" t="str">
        <f t="shared" si="27"/>
        <v>b</v>
      </c>
      <c r="C197" s="34"/>
      <c r="D197" s="47"/>
      <c r="E197" s="6"/>
      <c r="F197" s="17"/>
      <c r="G197" s="17"/>
      <c r="H197" s="17"/>
      <c r="I197" s="17"/>
      <c r="J197" s="17">
        <f t="shared" si="54"/>
        <v>0</v>
      </c>
      <c r="K197" s="17"/>
      <c r="L197" s="17"/>
      <c r="M197" s="17"/>
      <c r="N197" s="23"/>
    </row>
    <row r="198" spans="1:14" ht="50.25" hidden="1" customHeight="1" x14ac:dyDescent="0.25">
      <c r="A198" s="24" t="str">
        <f t="shared" si="27"/>
        <v>b</v>
      </c>
      <c r="B198">
        <v>1</v>
      </c>
      <c r="C198" s="30" t="s">
        <v>86</v>
      </c>
      <c r="D198" s="3" t="s">
        <v>87</v>
      </c>
      <c r="E198" s="3"/>
      <c r="F198" s="15">
        <f>SUM(F199:F202)</f>
        <v>0</v>
      </c>
      <c r="G198" s="15">
        <f t="shared" ref="G198:M198" si="55">SUM(G199:G202)</f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/>
      <c r="M198" s="15">
        <f t="shared" si="55"/>
        <v>0</v>
      </c>
      <c r="N198" s="23"/>
    </row>
    <row r="199" spans="1:14" ht="27" hidden="1" customHeight="1" x14ac:dyDescent="0.25">
      <c r="A199" s="24" t="str">
        <f t="shared" si="27"/>
        <v>b</v>
      </c>
      <c r="C199" s="34"/>
      <c r="D199" s="47"/>
      <c r="E199" s="6"/>
      <c r="F199" s="17"/>
      <c r="G199" s="17"/>
      <c r="H199" s="17"/>
      <c r="I199" s="17"/>
      <c r="J199" s="17">
        <f t="shared" ref="J199:J202" si="56">F199+G199+H199+I199</f>
        <v>0</v>
      </c>
      <c r="K199" s="17"/>
      <c r="L199" s="17"/>
      <c r="M199" s="17"/>
      <c r="N199" s="23"/>
    </row>
    <row r="200" spans="1:14" ht="27" hidden="1" customHeight="1" x14ac:dyDescent="0.25">
      <c r="A200" s="24" t="str">
        <f t="shared" si="27"/>
        <v>b</v>
      </c>
      <c r="C200" s="34"/>
      <c r="D200" s="47"/>
      <c r="E200" s="6"/>
      <c r="F200" s="17"/>
      <c r="G200" s="17"/>
      <c r="H200" s="17"/>
      <c r="I200" s="17"/>
      <c r="J200" s="17">
        <f t="shared" si="56"/>
        <v>0</v>
      </c>
      <c r="K200" s="17"/>
      <c r="L200" s="17"/>
      <c r="M200" s="17"/>
      <c r="N200" s="23"/>
    </row>
    <row r="201" spans="1:14" ht="27" hidden="1" customHeight="1" x14ac:dyDescent="0.25">
      <c r="A201" s="24" t="str">
        <f t="shared" si="27"/>
        <v>b</v>
      </c>
      <c r="C201" s="34"/>
      <c r="D201" s="47"/>
      <c r="E201" s="6"/>
      <c r="F201" s="17"/>
      <c r="G201" s="17"/>
      <c r="H201" s="17"/>
      <c r="I201" s="17"/>
      <c r="J201" s="17">
        <f t="shared" si="56"/>
        <v>0</v>
      </c>
      <c r="K201" s="17"/>
      <c r="L201" s="17"/>
      <c r="M201" s="17"/>
      <c r="N201" s="23"/>
    </row>
    <row r="202" spans="1:14" ht="27" hidden="1" customHeight="1" x14ac:dyDescent="0.25">
      <c r="A202" s="24" t="str">
        <f t="shared" ref="A202:A265" si="57">IF(OR(F202&lt;&gt;0,G202&lt;&gt;0,H202&lt;&gt;0),"a","b")</f>
        <v>b</v>
      </c>
      <c r="C202" s="34"/>
      <c r="D202" s="47"/>
      <c r="E202" s="6"/>
      <c r="F202" s="17"/>
      <c r="G202" s="17"/>
      <c r="H202" s="17"/>
      <c r="I202" s="17"/>
      <c r="J202" s="17">
        <f t="shared" si="56"/>
        <v>0</v>
      </c>
      <c r="K202" s="17"/>
      <c r="L202" s="17"/>
      <c r="M202" s="17"/>
      <c r="N202" s="23"/>
    </row>
    <row r="203" spans="1:14" ht="50.25" hidden="1" customHeight="1" x14ac:dyDescent="0.25">
      <c r="A203" s="24" t="str">
        <f t="shared" si="57"/>
        <v>b</v>
      </c>
      <c r="B203">
        <v>1</v>
      </c>
      <c r="C203" s="30" t="s">
        <v>88</v>
      </c>
      <c r="D203" s="3" t="s">
        <v>89</v>
      </c>
      <c r="E203" s="3"/>
      <c r="F203" s="15">
        <f>SUM(F204:F207)</f>
        <v>0</v>
      </c>
      <c r="G203" s="15">
        <f t="shared" ref="G203:M203" si="58">SUM(G204:G207)</f>
        <v>0</v>
      </c>
      <c r="H203" s="15">
        <f t="shared" si="58"/>
        <v>0</v>
      </c>
      <c r="I203" s="15">
        <f t="shared" si="58"/>
        <v>0</v>
      </c>
      <c r="J203" s="15">
        <f t="shared" si="58"/>
        <v>0</v>
      </c>
      <c r="K203" s="15">
        <f t="shared" si="58"/>
        <v>0</v>
      </c>
      <c r="L203" s="15"/>
      <c r="M203" s="15">
        <f t="shared" si="58"/>
        <v>0</v>
      </c>
      <c r="N203" s="23"/>
    </row>
    <row r="204" spans="1:14" ht="27" hidden="1" customHeight="1" x14ac:dyDescent="0.25">
      <c r="A204" s="24" t="str">
        <f t="shared" si="57"/>
        <v>b</v>
      </c>
      <c r="C204" s="34"/>
      <c r="D204" s="47"/>
      <c r="E204" s="6"/>
      <c r="F204" s="17"/>
      <c r="G204" s="17"/>
      <c r="H204" s="17"/>
      <c r="I204" s="17"/>
      <c r="J204" s="17">
        <f t="shared" ref="J204:J207" si="59">F204+G204+H204+I204</f>
        <v>0</v>
      </c>
      <c r="K204" s="17"/>
      <c r="L204" s="17"/>
      <c r="M204" s="17"/>
      <c r="N204" s="23"/>
    </row>
    <row r="205" spans="1:14" ht="27" hidden="1" customHeight="1" x14ac:dyDescent="0.25">
      <c r="A205" s="24" t="str">
        <f t="shared" si="57"/>
        <v>b</v>
      </c>
      <c r="C205" s="34"/>
      <c r="D205" s="47"/>
      <c r="E205" s="6"/>
      <c r="F205" s="17"/>
      <c r="G205" s="17"/>
      <c r="H205" s="17"/>
      <c r="I205" s="17"/>
      <c r="J205" s="17">
        <f t="shared" si="59"/>
        <v>0</v>
      </c>
      <c r="K205" s="17"/>
      <c r="L205" s="17"/>
      <c r="M205" s="17"/>
      <c r="N205" s="23"/>
    </row>
    <row r="206" spans="1:14" ht="27" hidden="1" customHeight="1" x14ac:dyDescent="0.25">
      <c r="A206" s="24" t="str">
        <f t="shared" si="57"/>
        <v>b</v>
      </c>
      <c r="C206" s="34"/>
      <c r="D206" s="47"/>
      <c r="E206" s="6"/>
      <c r="F206" s="17"/>
      <c r="G206" s="17"/>
      <c r="H206" s="17"/>
      <c r="I206" s="17"/>
      <c r="J206" s="17">
        <f t="shared" si="59"/>
        <v>0</v>
      </c>
      <c r="K206" s="17"/>
      <c r="L206" s="17"/>
      <c r="M206" s="17"/>
      <c r="N206" s="23"/>
    </row>
    <row r="207" spans="1:14" ht="27" hidden="1" customHeight="1" x14ac:dyDescent="0.25">
      <c r="A207" s="24" t="str">
        <f t="shared" si="57"/>
        <v>b</v>
      </c>
      <c r="C207" s="34"/>
      <c r="D207" s="47"/>
      <c r="E207" s="6"/>
      <c r="F207" s="17"/>
      <c r="G207" s="17"/>
      <c r="H207" s="17"/>
      <c r="I207" s="17"/>
      <c r="J207" s="17">
        <f t="shared" si="59"/>
        <v>0</v>
      </c>
      <c r="K207" s="17"/>
      <c r="L207" s="17"/>
      <c r="M207" s="17"/>
      <c r="N207" s="23"/>
    </row>
    <row r="208" spans="1:14" ht="50.25" hidden="1" customHeight="1" x14ac:dyDescent="0.25">
      <c r="A208" s="24" t="str">
        <f t="shared" si="57"/>
        <v>b</v>
      </c>
      <c r="B208">
        <v>1</v>
      </c>
      <c r="C208" s="30" t="s">
        <v>90</v>
      </c>
      <c r="D208" s="3" t="s">
        <v>91</v>
      </c>
      <c r="E208" s="3"/>
      <c r="F208" s="15">
        <f>SUM(F209:F212)</f>
        <v>0</v>
      </c>
      <c r="G208" s="15">
        <f t="shared" ref="G208:M208" si="60">SUM(G209:G212)</f>
        <v>0</v>
      </c>
      <c r="H208" s="15">
        <f t="shared" si="60"/>
        <v>0</v>
      </c>
      <c r="I208" s="15">
        <f t="shared" si="60"/>
        <v>0</v>
      </c>
      <c r="J208" s="15">
        <f t="shared" si="60"/>
        <v>0</v>
      </c>
      <c r="K208" s="15">
        <f t="shared" si="60"/>
        <v>0</v>
      </c>
      <c r="L208" s="15"/>
      <c r="M208" s="15">
        <f t="shared" si="60"/>
        <v>0</v>
      </c>
      <c r="N208" s="23"/>
    </row>
    <row r="209" spans="1:14" ht="27" hidden="1" customHeight="1" x14ac:dyDescent="0.25">
      <c r="A209" s="24" t="str">
        <f t="shared" si="57"/>
        <v>b</v>
      </c>
      <c r="C209" s="34"/>
      <c r="D209" s="47"/>
      <c r="E209" s="6"/>
      <c r="F209" s="17"/>
      <c r="G209" s="17"/>
      <c r="H209" s="17"/>
      <c r="I209" s="17"/>
      <c r="J209" s="17">
        <f t="shared" ref="J209:J212" si="61">F209+G209+H209+I209</f>
        <v>0</v>
      </c>
      <c r="K209" s="17"/>
      <c r="L209" s="17"/>
      <c r="M209" s="17"/>
      <c r="N209" s="23"/>
    </row>
    <row r="210" spans="1:14" ht="27" hidden="1" customHeight="1" x14ac:dyDescent="0.25">
      <c r="A210" s="24" t="str">
        <f t="shared" si="57"/>
        <v>b</v>
      </c>
      <c r="C210" s="34"/>
      <c r="D210" s="47"/>
      <c r="E210" s="6"/>
      <c r="F210" s="17"/>
      <c r="G210" s="17"/>
      <c r="H210" s="17"/>
      <c r="I210" s="17"/>
      <c r="J210" s="17">
        <f t="shared" si="61"/>
        <v>0</v>
      </c>
      <c r="K210" s="17"/>
      <c r="L210" s="17"/>
      <c r="M210" s="17"/>
      <c r="N210" s="23"/>
    </row>
    <row r="211" spans="1:14" ht="27" hidden="1" customHeight="1" x14ac:dyDescent="0.25">
      <c r="A211" s="24" t="str">
        <f t="shared" si="57"/>
        <v>b</v>
      </c>
      <c r="C211" s="34"/>
      <c r="D211" s="47"/>
      <c r="E211" s="6"/>
      <c r="F211" s="17"/>
      <c r="G211" s="17"/>
      <c r="H211" s="17"/>
      <c r="I211" s="17"/>
      <c r="J211" s="17">
        <f t="shared" si="61"/>
        <v>0</v>
      </c>
      <c r="K211" s="17"/>
      <c r="L211" s="17"/>
      <c r="M211" s="17"/>
      <c r="N211" s="23"/>
    </row>
    <row r="212" spans="1:14" ht="27" hidden="1" customHeight="1" x14ac:dyDescent="0.25">
      <c r="A212" s="24" t="str">
        <f t="shared" si="57"/>
        <v>b</v>
      </c>
      <c r="C212" s="34"/>
      <c r="D212" s="47"/>
      <c r="E212" s="6"/>
      <c r="F212" s="17"/>
      <c r="G212" s="17"/>
      <c r="H212" s="17"/>
      <c r="I212" s="17"/>
      <c r="J212" s="17">
        <f t="shared" si="61"/>
        <v>0</v>
      </c>
      <c r="K212" s="17"/>
      <c r="L212" s="17"/>
      <c r="M212" s="17"/>
      <c r="N212" s="23"/>
    </row>
    <row r="213" spans="1:14" ht="50.25" hidden="1" customHeight="1" x14ac:dyDescent="0.25">
      <c r="A213" s="24" t="str">
        <f t="shared" si="57"/>
        <v>b</v>
      </c>
      <c r="B213">
        <v>1</v>
      </c>
      <c r="C213" s="29" t="s">
        <v>92</v>
      </c>
      <c r="D213" s="4" t="s">
        <v>93</v>
      </c>
      <c r="E213" s="9"/>
      <c r="F213" s="14">
        <f>SUM(F214:F217)</f>
        <v>0</v>
      </c>
      <c r="G213" s="14">
        <f t="shared" ref="G213:K213" si="62">SUM(G214:G217)</f>
        <v>0</v>
      </c>
      <c r="H213" s="14">
        <f t="shared" si="62"/>
        <v>0</v>
      </c>
      <c r="I213" s="14">
        <f t="shared" si="62"/>
        <v>0</v>
      </c>
      <c r="J213" s="14">
        <f t="shared" si="62"/>
        <v>0</v>
      </c>
      <c r="K213" s="14">
        <f t="shared" si="62"/>
        <v>0</v>
      </c>
      <c r="L213" s="14"/>
      <c r="M213" s="14">
        <f>J213-K213</f>
        <v>0</v>
      </c>
      <c r="N213" s="23"/>
    </row>
    <row r="214" spans="1:14" ht="27" hidden="1" customHeight="1" x14ac:dyDescent="0.25">
      <c r="A214" s="24" t="str">
        <f t="shared" si="57"/>
        <v>b</v>
      </c>
      <c r="C214" s="34"/>
      <c r="D214" s="47"/>
      <c r="E214" s="6"/>
      <c r="F214" s="17"/>
      <c r="G214" s="17"/>
      <c r="H214" s="17"/>
      <c r="I214" s="17"/>
      <c r="J214" s="17">
        <f t="shared" ref="J214:J217" si="63">F214+G214+H214+I214</f>
        <v>0</v>
      </c>
      <c r="K214" s="17"/>
      <c r="L214" s="17"/>
      <c r="M214" s="17"/>
      <c r="N214" s="23"/>
    </row>
    <row r="215" spans="1:14" ht="27" hidden="1" customHeight="1" x14ac:dyDescent="0.25">
      <c r="A215" s="24" t="str">
        <f t="shared" si="57"/>
        <v>b</v>
      </c>
      <c r="C215" s="34"/>
      <c r="D215" s="47"/>
      <c r="E215" s="6"/>
      <c r="F215" s="17"/>
      <c r="G215" s="17"/>
      <c r="H215" s="17"/>
      <c r="I215" s="17"/>
      <c r="J215" s="17">
        <f t="shared" si="63"/>
        <v>0</v>
      </c>
      <c r="K215" s="17"/>
      <c r="L215" s="17"/>
      <c r="M215" s="17"/>
      <c r="N215" s="23"/>
    </row>
    <row r="216" spans="1:14" ht="27" hidden="1" customHeight="1" x14ac:dyDescent="0.25">
      <c r="A216" s="24" t="str">
        <f t="shared" si="57"/>
        <v>b</v>
      </c>
      <c r="C216" s="34"/>
      <c r="D216" s="47"/>
      <c r="E216" s="6"/>
      <c r="F216" s="17"/>
      <c r="G216" s="17"/>
      <c r="H216" s="17"/>
      <c r="I216" s="17"/>
      <c r="J216" s="17">
        <f t="shared" si="63"/>
        <v>0</v>
      </c>
      <c r="K216" s="17"/>
      <c r="L216" s="17"/>
      <c r="M216" s="17"/>
      <c r="N216" s="23"/>
    </row>
    <row r="217" spans="1:14" ht="27" hidden="1" customHeight="1" x14ac:dyDescent="0.25">
      <c r="A217" s="24" t="str">
        <f t="shared" si="57"/>
        <v>b</v>
      </c>
      <c r="C217" s="34"/>
      <c r="D217" s="47"/>
      <c r="E217" s="6"/>
      <c r="F217" s="17"/>
      <c r="G217" s="17"/>
      <c r="H217" s="17"/>
      <c r="I217" s="17"/>
      <c r="J217" s="17">
        <f t="shared" si="63"/>
        <v>0</v>
      </c>
      <c r="K217" s="17"/>
      <c r="L217" s="17"/>
      <c r="M217" s="17"/>
      <c r="N217" s="23"/>
    </row>
    <row r="218" spans="1:14" ht="68.25" customHeight="1" x14ac:dyDescent="0.25">
      <c r="A218" s="24" t="str">
        <f t="shared" si="57"/>
        <v>a</v>
      </c>
      <c r="B218">
        <v>1</v>
      </c>
      <c r="C218" s="29" t="s">
        <v>94</v>
      </c>
      <c r="D218" s="4" t="s">
        <v>32</v>
      </c>
      <c r="E218" s="9"/>
      <c r="F218" s="70">
        <f>SUM(F219:F257)</f>
        <v>145979.65999999997</v>
      </c>
      <c r="G218" s="70">
        <f t="shared" ref="G218:J218" si="64">SUM(G219:G257)</f>
        <v>11132.36</v>
      </c>
      <c r="H218" s="70">
        <f t="shared" si="64"/>
        <v>34976.199999999983</v>
      </c>
      <c r="I218" s="14">
        <f t="shared" si="64"/>
        <v>0</v>
      </c>
      <c r="J218" s="70">
        <f t="shared" si="64"/>
        <v>192088.22</v>
      </c>
      <c r="K218" s="70">
        <v>145980</v>
      </c>
      <c r="L218" s="19" t="s">
        <v>303</v>
      </c>
      <c r="M218" s="70">
        <f>J218-K218</f>
        <v>46108.22</v>
      </c>
      <c r="N218" s="23"/>
    </row>
    <row r="219" spans="1:14" ht="38.25" customHeight="1" x14ac:dyDescent="0.25">
      <c r="A219" s="24" t="str">
        <f t="shared" si="57"/>
        <v>a</v>
      </c>
      <c r="C219" s="34"/>
      <c r="D219" s="47" t="s">
        <v>189</v>
      </c>
      <c r="E219" s="5" t="s">
        <v>164</v>
      </c>
      <c r="F219" s="71"/>
      <c r="G219" s="71">
        <v>3859.1000000000004</v>
      </c>
      <c r="H219" s="17"/>
      <c r="I219" s="17"/>
      <c r="J219" s="71">
        <f t="shared" ref="J219:J257" si="65">F219+G219+H219+I219</f>
        <v>3859.1000000000004</v>
      </c>
      <c r="K219" s="71"/>
      <c r="L219" s="71"/>
      <c r="M219" s="71"/>
      <c r="N219" s="84"/>
    </row>
    <row r="220" spans="1:14" ht="72" customHeight="1" x14ac:dyDescent="0.25">
      <c r="A220" s="24" t="str">
        <f t="shared" si="57"/>
        <v>a</v>
      </c>
      <c r="C220" s="34"/>
      <c r="D220" s="47" t="s">
        <v>192</v>
      </c>
      <c r="E220" s="5" t="s">
        <v>164</v>
      </c>
      <c r="F220" s="71"/>
      <c r="G220" s="71">
        <v>1613.1000000000004</v>
      </c>
      <c r="H220" s="17"/>
      <c r="I220" s="17"/>
      <c r="J220" s="71">
        <f t="shared" si="65"/>
        <v>1613.1000000000004</v>
      </c>
      <c r="K220" s="71"/>
      <c r="L220" s="71"/>
      <c r="M220" s="71"/>
      <c r="N220" s="86"/>
    </row>
    <row r="221" spans="1:14" ht="37.5" customHeight="1" x14ac:dyDescent="0.25">
      <c r="A221" s="24" t="str">
        <f t="shared" si="57"/>
        <v>a</v>
      </c>
      <c r="C221" s="34"/>
      <c r="D221" s="47" t="s">
        <v>190</v>
      </c>
      <c r="E221" s="5" t="s">
        <v>164</v>
      </c>
      <c r="F221" s="71"/>
      <c r="G221" s="71">
        <v>5620</v>
      </c>
      <c r="H221" s="17"/>
      <c r="I221" s="17"/>
      <c r="J221" s="71">
        <f t="shared" si="65"/>
        <v>5620</v>
      </c>
      <c r="K221" s="71"/>
      <c r="L221" s="71"/>
      <c r="M221" s="71"/>
      <c r="N221" s="86"/>
    </row>
    <row r="222" spans="1:14" ht="34.5" customHeight="1" x14ac:dyDescent="0.25">
      <c r="A222" s="24" t="str">
        <f t="shared" si="57"/>
        <v>a</v>
      </c>
      <c r="C222" s="34"/>
      <c r="D222" s="47" t="s">
        <v>191</v>
      </c>
      <c r="E222" s="5" t="s">
        <v>164</v>
      </c>
      <c r="F222" s="71"/>
      <c r="G222" s="71">
        <v>40.159999999999854</v>
      </c>
      <c r="H222" s="17"/>
      <c r="I222" s="17"/>
      <c r="J222" s="71">
        <f t="shared" si="65"/>
        <v>40.159999999999854</v>
      </c>
      <c r="K222" s="71"/>
      <c r="L222" s="71"/>
      <c r="M222" s="71"/>
      <c r="N222" s="86"/>
    </row>
    <row r="223" spans="1:14" ht="37.5" customHeight="1" x14ac:dyDescent="0.25">
      <c r="A223" s="24" t="str">
        <f t="shared" si="57"/>
        <v>a</v>
      </c>
      <c r="C223" s="34"/>
      <c r="D223" s="47" t="s">
        <v>244</v>
      </c>
      <c r="E223" s="5" t="s">
        <v>164</v>
      </c>
      <c r="F223" s="71">
        <v>27029</v>
      </c>
      <c r="G223" s="71"/>
      <c r="H223" s="17"/>
      <c r="I223" s="17"/>
      <c r="J223" s="71">
        <f t="shared" si="65"/>
        <v>27029</v>
      </c>
      <c r="K223" s="71"/>
      <c r="L223" s="71"/>
      <c r="M223" s="71"/>
      <c r="N223" s="86"/>
    </row>
    <row r="224" spans="1:14" ht="37.5" customHeight="1" x14ac:dyDescent="0.25">
      <c r="A224" s="24" t="str">
        <f t="shared" si="57"/>
        <v>a</v>
      </c>
      <c r="C224" s="34"/>
      <c r="D224" s="47" t="s">
        <v>245</v>
      </c>
      <c r="E224" s="5" t="s">
        <v>164</v>
      </c>
      <c r="F224" s="71">
        <v>2489.3799999999974</v>
      </c>
      <c r="G224" s="71"/>
      <c r="H224" s="17"/>
      <c r="I224" s="17"/>
      <c r="J224" s="71">
        <f t="shared" si="65"/>
        <v>2489.3799999999974</v>
      </c>
      <c r="K224" s="71"/>
      <c r="L224" s="71"/>
      <c r="M224" s="71"/>
      <c r="N224" s="86"/>
    </row>
    <row r="225" spans="1:14" ht="37.5" customHeight="1" x14ac:dyDescent="0.25">
      <c r="A225" s="24" t="str">
        <f t="shared" si="57"/>
        <v>a</v>
      </c>
      <c r="C225" s="34"/>
      <c r="D225" s="47" t="s">
        <v>246</v>
      </c>
      <c r="E225" s="5" t="s">
        <v>164</v>
      </c>
      <c r="F225" s="71">
        <v>115</v>
      </c>
      <c r="G225" s="71"/>
      <c r="H225" s="17"/>
      <c r="I225" s="17"/>
      <c r="J225" s="71">
        <f t="shared" si="65"/>
        <v>115</v>
      </c>
      <c r="K225" s="71"/>
      <c r="L225" s="71"/>
      <c r="M225" s="71"/>
      <c r="N225" s="86"/>
    </row>
    <row r="226" spans="1:14" ht="37.5" customHeight="1" x14ac:dyDescent="0.25">
      <c r="A226" s="24" t="str">
        <f t="shared" si="57"/>
        <v>a</v>
      </c>
      <c r="C226" s="34"/>
      <c r="D226" s="47" t="s">
        <v>247</v>
      </c>
      <c r="E226" s="5" t="s">
        <v>164</v>
      </c>
      <c r="F226" s="71">
        <v>1915</v>
      </c>
      <c r="G226" s="71"/>
      <c r="H226" s="17"/>
      <c r="I226" s="17"/>
      <c r="J226" s="71">
        <f t="shared" si="65"/>
        <v>1915</v>
      </c>
      <c r="K226" s="71"/>
      <c r="L226" s="71"/>
      <c r="M226" s="71"/>
      <c r="N226" s="86"/>
    </row>
    <row r="227" spans="1:14" ht="37.5" customHeight="1" x14ac:dyDescent="0.25">
      <c r="A227" s="24" t="str">
        <f t="shared" si="57"/>
        <v>a</v>
      </c>
      <c r="C227" s="34"/>
      <c r="D227" s="47" t="s">
        <v>248</v>
      </c>
      <c r="E227" s="5" t="s">
        <v>164</v>
      </c>
      <c r="F227" s="71">
        <v>10177.690000000002</v>
      </c>
      <c r="G227" s="71"/>
      <c r="H227" s="17"/>
      <c r="I227" s="17"/>
      <c r="J227" s="71">
        <f t="shared" si="65"/>
        <v>10177.690000000002</v>
      </c>
      <c r="K227" s="71"/>
      <c r="L227" s="71"/>
      <c r="M227" s="71"/>
      <c r="N227" s="86"/>
    </row>
    <row r="228" spans="1:14" ht="37.5" customHeight="1" x14ac:dyDescent="0.25">
      <c r="A228" s="24" t="str">
        <f t="shared" si="57"/>
        <v>a</v>
      </c>
      <c r="C228" s="34"/>
      <c r="D228" s="47" t="s">
        <v>249</v>
      </c>
      <c r="E228" s="5" t="s">
        <v>164</v>
      </c>
      <c r="F228" s="71">
        <v>25712.300000000003</v>
      </c>
      <c r="G228" s="71"/>
      <c r="H228" s="17"/>
      <c r="I228" s="17"/>
      <c r="J228" s="71">
        <f t="shared" si="65"/>
        <v>25712.300000000003</v>
      </c>
      <c r="K228" s="71"/>
      <c r="L228" s="71"/>
      <c r="M228" s="71"/>
      <c r="N228" s="86"/>
    </row>
    <row r="229" spans="1:14" ht="37.5" customHeight="1" x14ac:dyDescent="0.25">
      <c r="A229" s="24" t="str">
        <f t="shared" si="57"/>
        <v>a</v>
      </c>
      <c r="C229" s="34"/>
      <c r="D229" s="47" t="s">
        <v>250</v>
      </c>
      <c r="E229" s="5" t="s">
        <v>164</v>
      </c>
      <c r="F229" s="71">
        <v>24620.350000000006</v>
      </c>
      <c r="G229" s="71"/>
      <c r="H229" s="17"/>
      <c r="I229" s="17"/>
      <c r="J229" s="71">
        <f t="shared" si="65"/>
        <v>24620.350000000006</v>
      </c>
      <c r="K229" s="71"/>
      <c r="L229" s="71"/>
      <c r="M229" s="71"/>
      <c r="N229" s="85"/>
    </row>
    <row r="230" spans="1:14" ht="37.5" customHeight="1" x14ac:dyDescent="0.25">
      <c r="A230" s="24" t="str">
        <f t="shared" si="57"/>
        <v>a</v>
      </c>
      <c r="C230" s="34"/>
      <c r="D230" s="47" t="s">
        <v>251</v>
      </c>
      <c r="E230" s="5" t="s">
        <v>164</v>
      </c>
      <c r="F230" s="71">
        <v>2164</v>
      </c>
      <c r="G230" s="71"/>
      <c r="H230" s="17"/>
      <c r="I230" s="17"/>
      <c r="J230" s="71">
        <f t="shared" si="65"/>
        <v>2164</v>
      </c>
      <c r="K230" s="71"/>
      <c r="L230" s="71"/>
      <c r="M230" s="71"/>
      <c r="N230" s="84"/>
    </row>
    <row r="231" spans="1:14" ht="37.5" customHeight="1" x14ac:dyDescent="0.25">
      <c r="A231" s="24" t="str">
        <f t="shared" si="57"/>
        <v>a</v>
      </c>
      <c r="C231" s="34"/>
      <c r="D231" s="47" t="s">
        <v>252</v>
      </c>
      <c r="E231" s="5" t="s">
        <v>164</v>
      </c>
      <c r="F231" s="71">
        <v>1704.2999999999993</v>
      </c>
      <c r="G231" s="71"/>
      <c r="H231" s="17"/>
      <c r="I231" s="17"/>
      <c r="J231" s="71">
        <f t="shared" si="65"/>
        <v>1704.2999999999993</v>
      </c>
      <c r="K231" s="71"/>
      <c r="L231" s="71"/>
      <c r="M231" s="71"/>
      <c r="N231" s="86"/>
    </row>
    <row r="232" spans="1:14" ht="37.5" customHeight="1" x14ac:dyDescent="0.25">
      <c r="A232" s="24" t="str">
        <f t="shared" si="57"/>
        <v>a</v>
      </c>
      <c r="C232" s="34"/>
      <c r="D232" s="47" t="s">
        <v>253</v>
      </c>
      <c r="E232" s="5" t="s">
        <v>164</v>
      </c>
      <c r="F232" s="71">
        <v>224.94000000000233</v>
      </c>
      <c r="G232" s="71"/>
      <c r="H232" s="17"/>
      <c r="I232" s="17"/>
      <c r="J232" s="71">
        <f t="shared" si="65"/>
        <v>224.94000000000233</v>
      </c>
      <c r="K232" s="71"/>
      <c r="L232" s="71"/>
      <c r="M232" s="71"/>
      <c r="N232" s="86"/>
    </row>
    <row r="233" spans="1:14" ht="37.5" customHeight="1" x14ac:dyDescent="0.25">
      <c r="A233" s="24" t="str">
        <f t="shared" si="57"/>
        <v>a</v>
      </c>
      <c r="C233" s="34"/>
      <c r="D233" s="47" t="s">
        <v>245</v>
      </c>
      <c r="E233" s="5" t="s">
        <v>164</v>
      </c>
      <c r="F233" s="71">
        <v>100</v>
      </c>
      <c r="G233" s="71"/>
      <c r="H233" s="17"/>
      <c r="I233" s="17"/>
      <c r="J233" s="71">
        <f t="shared" si="65"/>
        <v>100</v>
      </c>
      <c r="K233" s="71"/>
      <c r="L233" s="71"/>
      <c r="M233" s="71"/>
      <c r="N233" s="86"/>
    </row>
    <row r="234" spans="1:14" ht="37.5" customHeight="1" x14ac:dyDescent="0.25">
      <c r="A234" s="24" t="str">
        <f t="shared" si="57"/>
        <v>a</v>
      </c>
      <c r="C234" s="34"/>
      <c r="D234" s="47" t="s">
        <v>254</v>
      </c>
      <c r="E234" s="5" t="s">
        <v>164</v>
      </c>
      <c r="F234" s="71">
        <v>6897.0499999999993</v>
      </c>
      <c r="G234" s="71"/>
      <c r="H234" s="17"/>
      <c r="I234" s="17"/>
      <c r="J234" s="71">
        <f t="shared" si="65"/>
        <v>6897.0499999999993</v>
      </c>
      <c r="K234" s="71"/>
      <c r="L234" s="71"/>
      <c r="M234" s="71"/>
      <c r="N234" s="85"/>
    </row>
    <row r="235" spans="1:14" ht="37.5" customHeight="1" x14ac:dyDescent="0.25">
      <c r="A235" s="24" t="str">
        <f t="shared" si="57"/>
        <v>a</v>
      </c>
      <c r="C235" s="34"/>
      <c r="D235" s="47" t="s">
        <v>255</v>
      </c>
      <c r="E235" s="5" t="s">
        <v>164</v>
      </c>
      <c r="F235" s="71">
        <v>411.20000000000073</v>
      </c>
      <c r="G235" s="71"/>
      <c r="H235" s="17"/>
      <c r="I235" s="17"/>
      <c r="J235" s="71">
        <f t="shared" si="65"/>
        <v>411.20000000000073</v>
      </c>
      <c r="K235" s="71"/>
      <c r="L235" s="71"/>
      <c r="M235" s="71"/>
      <c r="N235" s="84"/>
    </row>
    <row r="236" spans="1:14" ht="37.5" customHeight="1" x14ac:dyDescent="0.25">
      <c r="A236" s="24" t="str">
        <f t="shared" si="57"/>
        <v>a</v>
      </c>
      <c r="C236" s="34"/>
      <c r="D236" s="47" t="s">
        <v>256</v>
      </c>
      <c r="E236" s="5" t="s">
        <v>164</v>
      </c>
      <c r="F236" s="71">
        <v>214.17999999999984</v>
      </c>
      <c r="G236" s="71"/>
      <c r="H236" s="17"/>
      <c r="I236" s="17"/>
      <c r="J236" s="71">
        <f t="shared" si="65"/>
        <v>214.17999999999984</v>
      </c>
      <c r="K236" s="71"/>
      <c r="L236" s="71"/>
      <c r="M236" s="71"/>
      <c r="N236" s="85"/>
    </row>
    <row r="237" spans="1:14" ht="37.5" customHeight="1" x14ac:dyDescent="0.25">
      <c r="A237" s="24" t="str">
        <f t="shared" si="57"/>
        <v>a</v>
      </c>
      <c r="C237" s="34"/>
      <c r="D237" s="47" t="s">
        <v>257</v>
      </c>
      <c r="E237" s="5" t="s">
        <v>164</v>
      </c>
      <c r="F237" s="71">
        <v>1400.5299999999997</v>
      </c>
      <c r="G237" s="71"/>
      <c r="H237" s="17"/>
      <c r="I237" s="17"/>
      <c r="J237" s="71">
        <f t="shared" si="65"/>
        <v>1400.5299999999997</v>
      </c>
      <c r="K237" s="71"/>
      <c r="L237" s="71"/>
      <c r="M237" s="71"/>
      <c r="N237" s="54"/>
    </row>
    <row r="238" spans="1:14" ht="37.5" customHeight="1" x14ac:dyDescent="0.25">
      <c r="A238" s="24" t="str">
        <f t="shared" si="57"/>
        <v>a</v>
      </c>
      <c r="C238" s="34"/>
      <c r="D238" s="47" t="s">
        <v>256</v>
      </c>
      <c r="E238" s="5" t="s">
        <v>164</v>
      </c>
      <c r="F238" s="71">
        <v>4498</v>
      </c>
      <c r="G238" s="71"/>
      <c r="H238" s="17"/>
      <c r="I238" s="17"/>
      <c r="J238" s="71">
        <f t="shared" si="65"/>
        <v>4498</v>
      </c>
      <c r="K238" s="71"/>
      <c r="L238" s="71"/>
      <c r="M238" s="71"/>
      <c r="N238" s="47"/>
    </row>
    <row r="239" spans="1:14" ht="37.5" customHeight="1" x14ac:dyDescent="0.25">
      <c r="A239" s="24" t="str">
        <f t="shared" si="57"/>
        <v>a</v>
      </c>
      <c r="C239" s="34"/>
      <c r="D239" s="47" t="s">
        <v>258</v>
      </c>
      <c r="E239" s="5" t="s">
        <v>164</v>
      </c>
      <c r="F239" s="71">
        <v>9404.2000000000007</v>
      </c>
      <c r="G239" s="71"/>
      <c r="H239" s="17"/>
      <c r="I239" s="17"/>
      <c r="J239" s="71">
        <f t="shared" si="65"/>
        <v>9404.2000000000007</v>
      </c>
      <c r="K239" s="71"/>
      <c r="L239" s="71"/>
      <c r="M239" s="71"/>
      <c r="N239" s="23"/>
    </row>
    <row r="240" spans="1:14" ht="37.5" customHeight="1" x14ac:dyDescent="0.25">
      <c r="A240" s="24" t="str">
        <f t="shared" si="57"/>
        <v>a</v>
      </c>
      <c r="C240" s="34"/>
      <c r="D240" s="47" t="s">
        <v>259</v>
      </c>
      <c r="E240" s="5" t="s">
        <v>164</v>
      </c>
      <c r="F240" s="71">
        <v>9847.7699999999968</v>
      </c>
      <c r="G240" s="71"/>
      <c r="H240" s="17"/>
      <c r="I240" s="17"/>
      <c r="J240" s="71">
        <f t="shared" si="65"/>
        <v>9847.7699999999968</v>
      </c>
      <c r="K240" s="71"/>
      <c r="L240" s="71"/>
      <c r="M240" s="71"/>
      <c r="N240" s="23"/>
    </row>
    <row r="241" spans="1:14" ht="37.5" customHeight="1" x14ac:dyDescent="0.25">
      <c r="A241" s="24" t="str">
        <f t="shared" si="57"/>
        <v>a</v>
      </c>
      <c r="C241" s="34"/>
      <c r="D241" s="47" t="s">
        <v>260</v>
      </c>
      <c r="E241" s="5" t="s">
        <v>164</v>
      </c>
      <c r="F241" s="71">
        <v>11564.699999999997</v>
      </c>
      <c r="G241" s="71"/>
      <c r="H241" s="17"/>
      <c r="I241" s="17"/>
      <c r="J241" s="71">
        <f t="shared" si="65"/>
        <v>11564.699999999997</v>
      </c>
      <c r="K241" s="71"/>
      <c r="L241" s="71"/>
      <c r="M241" s="71"/>
      <c r="N241" s="23"/>
    </row>
    <row r="242" spans="1:14" ht="37.5" customHeight="1" x14ac:dyDescent="0.25">
      <c r="A242" s="24" t="str">
        <f t="shared" si="57"/>
        <v>a</v>
      </c>
      <c r="C242" s="34"/>
      <c r="D242" s="47" t="s">
        <v>261</v>
      </c>
      <c r="E242" s="5" t="s">
        <v>164</v>
      </c>
      <c r="F242" s="71">
        <v>5490.07</v>
      </c>
      <c r="G242" s="71"/>
      <c r="H242" s="17"/>
      <c r="I242" s="17"/>
      <c r="J242" s="71">
        <f t="shared" si="65"/>
        <v>5490.07</v>
      </c>
      <c r="K242" s="71"/>
      <c r="L242" s="71"/>
      <c r="M242" s="71"/>
      <c r="N242" s="23"/>
    </row>
    <row r="243" spans="1:14" ht="49.5" customHeight="1" x14ac:dyDescent="0.25">
      <c r="A243" s="24" t="str">
        <f t="shared" si="57"/>
        <v>a</v>
      </c>
      <c r="C243" s="34"/>
      <c r="D243" s="47" t="s">
        <v>317</v>
      </c>
      <c r="E243" s="5" t="s">
        <v>164</v>
      </c>
      <c r="F243" s="17"/>
      <c r="G243" s="17"/>
      <c r="H243" s="71">
        <v>23600.049999999988</v>
      </c>
      <c r="I243" s="17"/>
      <c r="J243" s="71">
        <f t="shared" si="65"/>
        <v>23600.049999999988</v>
      </c>
      <c r="K243" s="17"/>
      <c r="L243" s="17"/>
      <c r="M243" s="17"/>
      <c r="N243" s="23"/>
    </row>
    <row r="244" spans="1:14" ht="45" customHeight="1" x14ac:dyDescent="0.25">
      <c r="A244" s="24" t="str">
        <f t="shared" si="57"/>
        <v>a</v>
      </c>
      <c r="C244" s="34"/>
      <c r="D244" s="47" t="s">
        <v>318</v>
      </c>
      <c r="E244" s="5" t="s">
        <v>164</v>
      </c>
      <c r="F244" s="17"/>
      <c r="G244" s="17"/>
      <c r="H244" s="71">
        <v>1041</v>
      </c>
      <c r="I244" s="17"/>
      <c r="J244" s="71">
        <f t="shared" si="65"/>
        <v>1041</v>
      </c>
      <c r="K244" s="17"/>
      <c r="L244" s="17"/>
      <c r="M244" s="17"/>
      <c r="N244" s="23"/>
    </row>
    <row r="245" spans="1:14" ht="45.75" customHeight="1" x14ac:dyDescent="0.25">
      <c r="A245" s="24" t="str">
        <f t="shared" si="57"/>
        <v>a</v>
      </c>
      <c r="C245" s="34"/>
      <c r="D245" s="47" t="s">
        <v>319</v>
      </c>
      <c r="E245" s="5" t="s">
        <v>164</v>
      </c>
      <c r="F245" s="17"/>
      <c r="G245" s="17"/>
      <c r="H245" s="71">
        <v>3549</v>
      </c>
      <c r="I245" s="17"/>
      <c r="J245" s="71">
        <f t="shared" si="65"/>
        <v>3549</v>
      </c>
      <c r="K245" s="17"/>
      <c r="L245" s="17"/>
      <c r="M245" s="17"/>
      <c r="N245" s="23"/>
    </row>
    <row r="246" spans="1:14" ht="42.75" customHeight="1" x14ac:dyDescent="0.25">
      <c r="A246" s="24" t="str">
        <f t="shared" si="57"/>
        <v>a</v>
      </c>
      <c r="C246" s="34"/>
      <c r="D246" s="47" t="s">
        <v>320</v>
      </c>
      <c r="E246" s="5" t="s">
        <v>164</v>
      </c>
      <c r="F246" s="17"/>
      <c r="G246" s="17"/>
      <c r="H246" s="71">
        <v>940</v>
      </c>
      <c r="I246" s="17"/>
      <c r="J246" s="71">
        <f t="shared" si="65"/>
        <v>940</v>
      </c>
      <c r="K246" s="17"/>
      <c r="L246" s="17"/>
      <c r="M246" s="17"/>
      <c r="N246" s="23"/>
    </row>
    <row r="247" spans="1:14" ht="38.25" customHeight="1" x14ac:dyDescent="0.25">
      <c r="A247" s="24" t="str">
        <f t="shared" si="57"/>
        <v>a</v>
      </c>
      <c r="C247" s="34"/>
      <c r="D247" s="47" t="s">
        <v>321</v>
      </c>
      <c r="E247" s="5" t="s">
        <v>164</v>
      </c>
      <c r="F247" s="17"/>
      <c r="G247" s="17"/>
      <c r="H247" s="71">
        <v>3210</v>
      </c>
      <c r="I247" s="17"/>
      <c r="J247" s="71">
        <f t="shared" si="65"/>
        <v>3210</v>
      </c>
      <c r="K247" s="17"/>
      <c r="L247" s="17"/>
      <c r="M247" s="17"/>
      <c r="N247" s="23"/>
    </row>
    <row r="248" spans="1:14" ht="102.75" customHeight="1" x14ac:dyDescent="0.25">
      <c r="A248" s="24" t="str">
        <f t="shared" si="57"/>
        <v>a</v>
      </c>
      <c r="C248" s="34"/>
      <c r="D248" s="47" t="s">
        <v>322</v>
      </c>
      <c r="E248" s="5" t="s">
        <v>164</v>
      </c>
      <c r="F248" s="17"/>
      <c r="G248" s="17"/>
      <c r="H248" s="71">
        <v>614.85000000000036</v>
      </c>
      <c r="I248" s="17"/>
      <c r="J248" s="71">
        <f t="shared" si="65"/>
        <v>614.85000000000036</v>
      </c>
      <c r="K248" s="17"/>
      <c r="L248" s="17"/>
      <c r="M248" s="17"/>
      <c r="N248" s="23"/>
    </row>
    <row r="249" spans="1:14" ht="27" customHeight="1" x14ac:dyDescent="0.25">
      <c r="A249" s="24" t="str">
        <f t="shared" si="57"/>
        <v>a</v>
      </c>
      <c r="C249" s="34"/>
      <c r="D249" s="47" t="s">
        <v>323</v>
      </c>
      <c r="E249" s="5" t="s">
        <v>243</v>
      </c>
      <c r="F249" s="17"/>
      <c r="G249" s="17"/>
      <c r="H249" s="71">
        <v>2021.2999999999993</v>
      </c>
      <c r="I249" s="17"/>
      <c r="J249" s="71">
        <f t="shared" si="65"/>
        <v>2021.2999999999993</v>
      </c>
      <c r="K249" s="17"/>
      <c r="L249" s="17"/>
      <c r="M249" s="17"/>
      <c r="N249" s="23"/>
    </row>
    <row r="250" spans="1:14" ht="27" hidden="1" customHeight="1" x14ac:dyDescent="0.25">
      <c r="A250" s="24" t="str">
        <f t="shared" si="57"/>
        <v>b</v>
      </c>
      <c r="C250" s="34"/>
      <c r="D250" s="6"/>
      <c r="E250" s="5"/>
      <c r="F250" s="17"/>
      <c r="G250" s="17"/>
      <c r="H250" s="17"/>
      <c r="I250" s="17"/>
      <c r="J250" s="71">
        <f t="shared" si="65"/>
        <v>0</v>
      </c>
      <c r="K250" s="17"/>
      <c r="L250" s="17"/>
      <c r="M250" s="17"/>
      <c r="N250" s="23"/>
    </row>
    <row r="251" spans="1:14" ht="27" hidden="1" customHeight="1" x14ac:dyDescent="0.25">
      <c r="A251" s="24" t="str">
        <f t="shared" si="57"/>
        <v>b</v>
      </c>
      <c r="C251" s="34"/>
      <c r="D251" s="6"/>
      <c r="E251" s="5"/>
      <c r="F251" s="17"/>
      <c r="G251" s="17"/>
      <c r="H251" s="17"/>
      <c r="I251" s="17"/>
      <c r="J251" s="17">
        <f t="shared" si="65"/>
        <v>0</v>
      </c>
      <c r="K251" s="17"/>
      <c r="L251" s="17"/>
      <c r="M251" s="17"/>
      <c r="N251" s="23"/>
    </row>
    <row r="252" spans="1:14" ht="27" hidden="1" customHeight="1" x14ac:dyDescent="0.25">
      <c r="A252" s="24" t="str">
        <f t="shared" si="57"/>
        <v>b</v>
      </c>
      <c r="C252" s="34"/>
      <c r="D252" s="6"/>
      <c r="E252" s="5"/>
      <c r="F252" s="17"/>
      <c r="G252" s="17"/>
      <c r="H252" s="17"/>
      <c r="I252" s="17"/>
      <c r="J252" s="17">
        <f t="shared" si="65"/>
        <v>0</v>
      </c>
      <c r="K252" s="17"/>
      <c r="L252" s="17"/>
      <c r="M252" s="17"/>
      <c r="N252" s="23"/>
    </row>
    <row r="253" spans="1:14" ht="27" hidden="1" customHeight="1" x14ac:dyDescent="0.25">
      <c r="A253" s="24" t="str">
        <f t="shared" si="57"/>
        <v>b</v>
      </c>
      <c r="C253" s="34"/>
      <c r="D253" s="6"/>
      <c r="E253" s="5"/>
      <c r="F253" s="17"/>
      <c r="G253" s="17"/>
      <c r="H253" s="17"/>
      <c r="I253" s="17"/>
      <c r="J253" s="17">
        <f t="shared" si="65"/>
        <v>0</v>
      </c>
      <c r="K253" s="17"/>
      <c r="L253" s="17"/>
      <c r="M253" s="17"/>
      <c r="N253" s="23"/>
    </row>
    <row r="254" spans="1:14" ht="27" hidden="1" customHeight="1" x14ac:dyDescent="0.25">
      <c r="A254" s="24" t="str">
        <f t="shared" si="57"/>
        <v>b</v>
      </c>
      <c r="C254" s="34"/>
      <c r="D254" s="6"/>
      <c r="E254" s="5"/>
      <c r="F254" s="17"/>
      <c r="G254" s="17"/>
      <c r="H254" s="17"/>
      <c r="I254" s="17"/>
      <c r="J254" s="17">
        <f t="shared" si="65"/>
        <v>0</v>
      </c>
      <c r="K254" s="17"/>
      <c r="L254" s="17"/>
      <c r="M254" s="17"/>
      <c r="N254" s="23"/>
    </row>
    <row r="255" spans="1:14" ht="27" hidden="1" customHeight="1" x14ac:dyDescent="0.25">
      <c r="A255" s="24" t="str">
        <f t="shared" si="57"/>
        <v>b</v>
      </c>
      <c r="C255" s="34"/>
      <c r="D255" s="6"/>
      <c r="E255" s="5"/>
      <c r="F255" s="17"/>
      <c r="G255" s="17"/>
      <c r="H255" s="17"/>
      <c r="I255" s="17"/>
      <c r="J255" s="17">
        <f t="shared" si="65"/>
        <v>0</v>
      </c>
      <c r="K255" s="17"/>
      <c r="L255" s="17"/>
      <c r="M255" s="17"/>
      <c r="N255" s="23"/>
    </row>
    <row r="256" spans="1:14" ht="27" hidden="1" customHeight="1" x14ac:dyDescent="0.25">
      <c r="A256" s="24" t="str">
        <f t="shared" si="57"/>
        <v>b</v>
      </c>
      <c r="C256" s="34"/>
      <c r="D256" s="6"/>
      <c r="E256" s="5"/>
      <c r="F256" s="17"/>
      <c r="G256" s="17"/>
      <c r="H256" s="17"/>
      <c r="I256" s="17"/>
      <c r="J256" s="17">
        <f t="shared" si="65"/>
        <v>0</v>
      </c>
      <c r="K256" s="17"/>
      <c r="L256" s="17"/>
      <c r="M256" s="17"/>
      <c r="N256" s="23"/>
    </row>
    <row r="257" spans="1:15" ht="27" hidden="1" customHeight="1" x14ac:dyDescent="0.25">
      <c r="A257" s="24" t="str">
        <f t="shared" si="57"/>
        <v>b</v>
      </c>
      <c r="C257" s="34"/>
      <c r="D257" s="6"/>
      <c r="E257" s="5"/>
      <c r="F257" s="17"/>
      <c r="G257" s="17"/>
      <c r="H257" s="17"/>
      <c r="I257" s="17"/>
      <c r="J257" s="17">
        <f t="shared" si="65"/>
        <v>0</v>
      </c>
      <c r="K257" s="17"/>
      <c r="L257" s="17"/>
      <c r="M257" s="17"/>
      <c r="N257" s="23"/>
    </row>
    <row r="258" spans="1:15" ht="55.5" customHeight="1" x14ac:dyDescent="0.25">
      <c r="A258" s="24" t="str">
        <f t="shared" si="57"/>
        <v>a</v>
      </c>
      <c r="B258">
        <v>1</v>
      </c>
      <c r="C258" s="35" t="s">
        <v>95</v>
      </c>
      <c r="D258" s="20" t="s">
        <v>19</v>
      </c>
      <c r="E258" s="21"/>
      <c r="F258" s="69">
        <f>F264+F356</f>
        <v>1304919.9500000002</v>
      </c>
      <c r="G258" s="69">
        <f t="shared" ref="G258:M258" si="66">G264+G356</f>
        <v>184442.32</v>
      </c>
      <c r="H258" s="22">
        <f t="shared" si="66"/>
        <v>551193.72</v>
      </c>
      <c r="I258" s="22">
        <f t="shared" si="66"/>
        <v>0</v>
      </c>
      <c r="J258" s="69">
        <f t="shared" si="66"/>
        <v>2040555.9900000002</v>
      </c>
      <c r="K258" s="69">
        <f t="shared" si="66"/>
        <v>638030</v>
      </c>
      <c r="L258" s="66" t="s">
        <v>302</v>
      </c>
      <c r="M258" s="69">
        <f t="shared" si="66"/>
        <v>1402525.99</v>
      </c>
      <c r="N258" s="22"/>
      <c r="O258" t="s">
        <v>301</v>
      </c>
    </row>
    <row r="259" spans="1:15" ht="48" hidden="1" customHeight="1" x14ac:dyDescent="0.25">
      <c r="A259" s="24" t="str">
        <f t="shared" si="57"/>
        <v>b</v>
      </c>
      <c r="B259">
        <v>1</v>
      </c>
      <c r="C259" s="29" t="s">
        <v>96</v>
      </c>
      <c r="D259" s="4" t="s">
        <v>97</v>
      </c>
      <c r="E259" s="9"/>
      <c r="F259" s="14">
        <f>SUM(F260:F263)</f>
        <v>0</v>
      </c>
      <c r="G259" s="14">
        <f t="shared" ref="G259:N259" si="67">SUM(G260:G263)</f>
        <v>0</v>
      </c>
      <c r="H259" s="14">
        <f t="shared" si="67"/>
        <v>0</v>
      </c>
      <c r="I259" s="14">
        <f t="shared" si="67"/>
        <v>0</v>
      </c>
      <c r="J259" s="14">
        <f t="shared" si="67"/>
        <v>0</v>
      </c>
      <c r="K259" s="14">
        <f t="shared" si="67"/>
        <v>0</v>
      </c>
      <c r="L259" s="14"/>
      <c r="M259" s="14">
        <f>J259-K259</f>
        <v>0</v>
      </c>
      <c r="N259" s="14">
        <f t="shared" si="67"/>
        <v>0</v>
      </c>
    </row>
    <row r="260" spans="1:15" ht="27" hidden="1" customHeight="1" x14ac:dyDescent="0.25">
      <c r="A260" s="24" t="str">
        <f t="shared" si="57"/>
        <v>b</v>
      </c>
      <c r="C260" s="32"/>
      <c r="D260" s="47"/>
      <c r="E260" s="5"/>
      <c r="F260" s="17"/>
      <c r="G260" s="17"/>
      <c r="H260" s="17"/>
      <c r="I260" s="17"/>
      <c r="J260" s="17">
        <f>F260+G260+H260+I260</f>
        <v>0</v>
      </c>
      <c r="K260" s="17"/>
      <c r="L260" s="17"/>
      <c r="M260" s="17"/>
      <c r="N260" s="23"/>
    </row>
    <row r="261" spans="1:15" ht="27" hidden="1" customHeight="1" x14ac:dyDescent="0.25">
      <c r="A261" s="24" t="str">
        <f t="shared" si="57"/>
        <v>b</v>
      </c>
      <c r="C261" s="32"/>
      <c r="D261" s="47"/>
      <c r="E261" s="5"/>
      <c r="F261" s="17"/>
      <c r="G261" s="17"/>
      <c r="H261" s="17"/>
      <c r="I261" s="17"/>
      <c r="J261" s="17">
        <f t="shared" ref="J261:J263" si="68">F261+G261+H261+I261</f>
        <v>0</v>
      </c>
      <c r="K261" s="17"/>
      <c r="L261" s="17"/>
      <c r="M261" s="17"/>
      <c r="N261" s="23"/>
    </row>
    <row r="262" spans="1:15" ht="27" hidden="1" customHeight="1" x14ac:dyDescent="0.25">
      <c r="A262" s="24" t="str">
        <f t="shared" si="57"/>
        <v>b</v>
      </c>
      <c r="C262" s="32"/>
      <c r="D262" s="47"/>
      <c r="E262" s="5"/>
      <c r="F262" s="17"/>
      <c r="G262" s="17"/>
      <c r="H262" s="17"/>
      <c r="I262" s="17"/>
      <c r="J262" s="17">
        <f t="shared" si="68"/>
        <v>0</v>
      </c>
      <c r="K262" s="17"/>
      <c r="L262" s="17"/>
      <c r="M262" s="17"/>
      <c r="N262" s="23"/>
    </row>
    <row r="263" spans="1:15" ht="2.25" hidden="1" customHeight="1" x14ac:dyDescent="0.25">
      <c r="A263" s="24" t="str">
        <f t="shared" si="57"/>
        <v>b</v>
      </c>
      <c r="C263" s="32"/>
      <c r="D263" s="47"/>
      <c r="E263" s="5"/>
      <c r="F263" s="17"/>
      <c r="G263" s="17"/>
      <c r="H263" s="17"/>
      <c r="I263" s="17"/>
      <c r="J263" s="17">
        <f t="shared" si="68"/>
        <v>0</v>
      </c>
      <c r="K263" s="17"/>
      <c r="L263" s="17"/>
      <c r="M263" s="17"/>
      <c r="N263" s="23"/>
    </row>
    <row r="264" spans="1:15" ht="46.5" customHeight="1" x14ac:dyDescent="0.25">
      <c r="A264" s="24" t="str">
        <f t="shared" si="57"/>
        <v>a</v>
      </c>
      <c r="B264">
        <v>1</v>
      </c>
      <c r="C264" s="29" t="s">
        <v>98</v>
      </c>
      <c r="D264" s="4" t="s">
        <v>20</v>
      </c>
      <c r="E264" s="9"/>
      <c r="F264" s="70">
        <f>F265+F272+F277+F284+F286+F288+F298+F317+F325+F330+F340+F354</f>
        <v>254319.83000000002</v>
      </c>
      <c r="G264" s="70">
        <f t="shared" ref="G264:M264" si="69">G265+G272+G277+G284+G286+G288+G298+G317+G325+G330+G340+G354</f>
        <v>92649.600000000006</v>
      </c>
      <c r="H264" s="70">
        <f t="shared" si="69"/>
        <v>394105.36</v>
      </c>
      <c r="I264" s="14">
        <f t="shared" si="69"/>
        <v>0</v>
      </c>
      <c r="J264" s="70">
        <f t="shared" si="69"/>
        <v>741074.79</v>
      </c>
      <c r="K264" s="70">
        <f t="shared" si="69"/>
        <v>346830</v>
      </c>
      <c r="L264" s="82" t="s">
        <v>302</v>
      </c>
      <c r="M264" s="70">
        <f t="shared" si="69"/>
        <v>394244.79</v>
      </c>
      <c r="N264" s="14"/>
    </row>
    <row r="265" spans="1:15" ht="48" customHeight="1" x14ac:dyDescent="0.25">
      <c r="A265" s="24" t="str">
        <f t="shared" si="57"/>
        <v>a</v>
      </c>
      <c r="B265">
        <v>1</v>
      </c>
      <c r="C265" s="30" t="s">
        <v>99</v>
      </c>
      <c r="D265" s="3" t="s">
        <v>7</v>
      </c>
      <c r="E265" s="3"/>
      <c r="F265" s="72">
        <f>SUM(F266:F271)</f>
        <v>24346.270000000004</v>
      </c>
      <c r="G265" s="72">
        <f t="shared" ref="G265:H265" si="70">SUM(G266:G271)</f>
        <v>5100</v>
      </c>
      <c r="H265" s="72">
        <f t="shared" si="70"/>
        <v>181547</v>
      </c>
      <c r="I265" s="72">
        <f t="shared" ref="I265" si="71">SUM(I266:I271)</f>
        <v>0</v>
      </c>
      <c r="J265" s="72">
        <f t="shared" ref="J265" si="72">SUM(J266:J271)</f>
        <v>210993.27000000002</v>
      </c>
      <c r="K265" s="72">
        <v>29440</v>
      </c>
      <c r="L265" s="72" t="s">
        <v>306</v>
      </c>
      <c r="M265" s="72">
        <f>J265-K265</f>
        <v>181553.27000000002</v>
      </c>
      <c r="N265" s="16">
        <v>24000</v>
      </c>
      <c r="O265" t="s">
        <v>349</v>
      </c>
    </row>
    <row r="266" spans="1:15" ht="45.75" customHeight="1" x14ac:dyDescent="0.25">
      <c r="A266" s="24" t="str">
        <f t="shared" ref="A266:A343" si="73">IF(OR(F266&lt;&gt;0,G266&lt;&gt;0,H266&lt;&gt;0),"a","b")</f>
        <v>a</v>
      </c>
      <c r="C266" s="32"/>
      <c r="D266" s="47" t="s">
        <v>199</v>
      </c>
      <c r="E266" s="5" t="s">
        <v>164</v>
      </c>
      <c r="F266" s="71"/>
      <c r="G266" s="71">
        <v>5100</v>
      </c>
      <c r="H266" s="17"/>
      <c r="I266" s="17"/>
      <c r="J266" s="71">
        <f t="shared" ref="J266:J271" si="74">F266+G266+H266+I266</f>
        <v>5100</v>
      </c>
      <c r="K266" s="71"/>
      <c r="L266" s="71"/>
      <c r="M266" s="71"/>
      <c r="N266" s="23"/>
    </row>
    <row r="267" spans="1:15" ht="42.75" customHeight="1" x14ac:dyDescent="0.25">
      <c r="A267" s="24" t="str">
        <f t="shared" si="73"/>
        <v>a</v>
      </c>
      <c r="C267" s="32"/>
      <c r="D267" s="47" t="s">
        <v>262</v>
      </c>
      <c r="E267" s="5" t="s">
        <v>164</v>
      </c>
      <c r="F267" s="71">
        <v>26.270000000004075</v>
      </c>
      <c r="G267" s="71"/>
      <c r="H267" s="17"/>
      <c r="I267" s="17"/>
      <c r="J267" s="71">
        <f t="shared" si="74"/>
        <v>26.270000000004075</v>
      </c>
      <c r="K267" s="71"/>
      <c r="L267" s="71"/>
      <c r="M267" s="71"/>
      <c r="N267" s="23"/>
    </row>
    <row r="268" spans="1:15" ht="42.75" customHeight="1" x14ac:dyDescent="0.25">
      <c r="A268" s="24" t="str">
        <f t="shared" si="73"/>
        <v>a</v>
      </c>
      <c r="C268" s="32"/>
      <c r="D268" s="47" t="s">
        <v>263</v>
      </c>
      <c r="E268" s="5" t="s">
        <v>164</v>
      </c>
      <c r="F268" s="71">
        <v>21216</v>
      </c>
      <c r="G268" s="71"/>
      <c r="H268" s="17"/>
      <c r="I268" s="17"/>
      <c r="J268" s="71">
        <f t="shared" si="74"/>
        <v>21216</v>
      </c>
      <c r="K268" s="71"/>
      <c r="L268" s="71"/>
      <c r="M268" s="71"/>
      <c r="N268" s="23"/>
    </row>
    <row r="269" spans="1:15" ht="42.75" customHeight="1" x14ac:dyDescent="0.25">
      <c r="A269" s="24" t="str">
        <f t="shared" si="73"/>
        <v>a</v>
      </c>
      <c r="C269" s="32"/>
      <c r="D269" s="47" t="s">
        <v>263</v>
      </c>
      <c r="E269" s="5" t="s">
        <v>164</v>
      </c>
      <c r="F269" s="71">
        <v>3104</v>
      </c>
      <c r="G269" s="71"/>
      <c r="H269" s="17"/>
      <c r="I269" s="17"/>
      <c r="J269" s="71">
        <f t="shared" si="74"/>
        <v>3104</v>
      </c>
      <c r="K269" s="71"/>
      <c r="L269" s="71"/>
      <c r="M269" s="71"/>
      <c r="N269" s="23"/>
    </row>
    <row r="270" spans="1:15" ht="42.75" customHeight="1" x14ac:dyDescent="0.25">
      <c r="A270" s="24"/>
      <c r="C270" s="32"/>
      <c r="D270" s="47" t="s">
        <v>324</v>
      </c>
      <c r="E270" s="5" t="s">
        <v>164</v>
      </c>
      <c r="F270" s="71"/>
      <c r="G270" s="71"/>
      <c r="H270" s="71">
        <v>1402</v>
      </c>
      <c r="I270" s="17"/>
      <c r="J270" s="71">
        <f t="shared" si="74"/>
        <v>1402</v>
      </c>
      <c r="K270" s="71"/>
      <c r="L270" s="71"/>
      <c r="M270" s="71"/>
      <c r="N270" s="23"/>
    </row>
    <row r="271" spans="1:15" ht="42.75" customHeight="1" x14ac:dyDescent="0.25">
      <c r="A271" s="24"/>
      <c r="C271" s="32"/>
      <c r="D271" s="47" t="s">
        <v>309</v>
      </c>
      <c r="E271" s="5" t="s">
        <v>164</v>
      </c>
      <c r="F271" s="71"/>
      <c r="G271" s="71"/>
      <c r="H271" s="71">
        <v>180145</v>
      </c>
      <c r="I271" s="17"/>
      <c r="J271" s="71">
        <f t="shared" si="74"/>
        <v>180145</v>
      </c>
      <c r="K271" s="71"/>
      <c r="L271" s="71"/>
      <c r="M271" s="71"/>
      <c r="N271" s="23"/>
    </row>
    <row r="272" spans="1:15" ht="37.5" customHeight="1" x14ac:dyDescent="0.25">
      <c r="A272" s="24" t="str">
        <f t="shared" si="73"/>
        <v>a</v>
      </c>
      <c r="B272">
        <v>1</v>
      </c>
      <c r="C272" s="30" t="s">
        <v>100</v>
      </c>
      <c r="D272" s="3" t="s">
        <v>21</v>
      </c>
      <c r="E272" s="11"/>
      <c r="F272" s="72">
        <f t="shared" ref="F272:K272" si="75">SUM(F273:F276)</f>
        <v>1560</v>
      </c>
      <c r="G272" s="72">
        <f t="shared" si="75"/>
        <v>0</v>
      </c>
      <c r="H272" s="72">
        <f t="shared" si="75"/>
        <v>45000</v>
      </c>
      <c r="I272" s="15">
        <f t="shared" si="75"/>
        <v>0</v>
      </c>
      <c r="J272" s="72">
        <f t="shared" si="75"/>
        <v>46560</v>
      </c>
      <c r="K272" s="72">
        <f t="shared" si="75"/>
        <v>1500</v>
      </c>
      <c r="L272" s="72" t="s">
        <v>346</v>
      </c>
      <c r="M272" s="72">
        <f>J272-K272</f>
        <v>45060</v>
      </c>
      <c r="N272" s="18"/>
      <c r="O272" t="s">
        <v>348</v>
      </c>
    </row>
    <row r="273" spans="1:15" ht="40.5" customHeight="1" x14ac:dyDescent="0.25">
      <c r="A273" s="24" t="str">
        <f t="shared" si="73"/>
        <v>a</v>
      </c>
      <c r="C273" s="31"/>
      <c r="D273" s="48" t="s">
        <v>201</v>
      </c>
      <c r="E273" s="1" t="s">
        <v>164</v>
      </c>
      <c r="F273" s="71">
        <v>1560</v>
      </c>
      <c r="G273" s="71"/>
      <c r="H273" s="17"/>
      <c r="I273" s="17"/>
      <c r="J273" s="71">
        <f t="shared" ref="J273:J276" si="76">F273+G273+H273+I273</f>
        <v>1560</v>
      </c>
      <c r="K273" s="71">
        <v>1500</v>
      </c>
      <c r="L273" s="71"/>
      <c r="M273" s="71"/>
      <c r="N273" s="23"/>
    </row>
    <row r="274" spans="1:15" ht="36.75" customHeight="1" x14ac:dyDescent="0.25">
      <c r="A274" s="24" t="str">
        <f t="shared" si="73"/>
        <v>a</v>
      </c>
      <c r="C274" s="31"/>
      <c r="D274" s="48" t="s">
        <v>325</v>
      </c>
      <c r="E274" s="1" t="s">
        <v>164</v>
      </c>
      <c r="F274" s="17"/>
      <c r="G274" s="17"/>
      <c r="H274" s="71">
        <v>45000</v>
      </c>
      <c r="I274" s="17"/>
      <c r="J274" s="71">
        <f t="shared" si="76"/>
        <v>45000</v>
      </c>
      <c r="K274" s="17"/>
      <c r="L274" s="17"/>
      <c r="M274" s="17"/>
      <c r="N274" s="23"/>
    </row>
    <row r="275" spans="1:15" ht="27" hidden="1" customHeight="1" x14ac:dyDescent="0.25">
      <c r="A275" s="24" t="str">
        <f t="shared" si="73"/>
        <v>b</v>
      </c>
      <c r="C275" s="31"/>
      <c r="D275" s="2"/>
      <c r="E275" s="1"/>
      <c r="F275" s="17"/>
      <c r="G275" s="17"/>
      <c r="H275" s="17"/>
      <c r="I275" s="17"/>
      <c r="J275" s="71">
        <f t="shared" si="76"/>
        <v>0</v>
      </c>
      <c r="K275" s="17"/>
      <c r="L275" s="17"/>
      <c r="M275" s="17"/>
      <c r="N275" s="23"/>
    </row>
    <row r="276" spans="1:15" ht="27" hidden="1" customHeight="1" x14ac:dyDescent="0.25">
      <c r="A276" s="24" t="str">
        <f t="shared" si="73"/>
        <v>b</v>
      </c>
      <c r="C276" s="31"/>
      <c r="D276" s="2"/>
      <c r="E276" s="1"/>
      <c r="F276" s="17"/>
      <c r="G276" s="17"/>
      <c r="H276" s="17"/>
      <c r="I276" s="17"/>
      <c r="J276" s="71">
        <f t="shared" si="76"/>
        <v>0</v>
      </c>
      <c r="K276" s="17"/>
      <c r="L276" s="17"/>
      <c r="M276" s="17"/>
      <c r="N276" s="23"/>
    </row>
    <row r="277" spans="1:15" ht="27.75" hidden="1" customHeight="1" x14ac:dyDescent="0.25">
      <c r="A277" s="24" t="str">
        <f t="shared" si="73"/>
        <v>b</v>
      </c>
      <c r="B277">
        <v>1</v>
      </c>
      <c r="C277" s="30" t="s">
        <v>101</v>
      </c>
      <c r="D277" s="3" t="s">
        <v>8</v>
      </c>
      <c r="E277" s="3"/>
      <c r="F277" s="16">
        <f t="shared" ref="F277:M277" si="77">SUM(F278:F283)</f>
        <v>0</v>
      </c>
      <c r="G277" s="16">
        <f t="shared" si="77"/>
        <v>0</v>
      </c>
      <c r="H277" s="16">
        <f t="shared" si="77"/>
        <v>0</v>
      </c>
      <c r="I277" s="16">
        <f t="shared" si="77"/>
        <v>0</v>
      </c>
      <c r="J277" s="16">
        <f t="shared" si="77"/>
        <v>0</v>
      </c>
      <c r="K277" s="16">
        <f t="shared" si="77"/>
        <v>0</v>
      </c>
      <c r="L277" s="16"/>
      <c r="M277" s="16">
        <f t="shared" si="77"/>
        <v>0</v>
      </c>
      <c r="N277" s="16">
        <f t="shared" ref="N277" si="78">SUM(N278:N283)</f>
        <v>0</v>
      </c>
    </row>
    <row r="278" spans="1:15" ht="27.75" hidden="1" customHeight="1" x14ac:dyDescent="0.25">
      <c r="A278" s="24" t="str">
        <f t="shared" si="73"/>
        <v>b</v>
      </c>
      <c r="C278" s="32"/>
      <c r="D278" s="47"/>
      <c r="E278" s="5"/>
      <c r="F278" s="17"/>
      <c r="G278" s="17"/>
      <c r="H278" s="17"/>
      <c r="I278" s="17"/>
      <c r="J278" s="17">
        <f t="shared" ref="J278:J283" si="79">F278+G278+H278+I278</f>
        <v>0</v>
      </c>
      <c r="K278" s="17"/>
      <c r="L278" s="17"/>
      <c r="M278" s="17"/>
      <c r="N278" s="23"/>
    </row>
    <row r="279" spans="1:15" ht="27.75" hidden="1" customHeight="1" x14ac:dyDescent="0.25">
      <c r="A279" s="24" t="str">
        <f t="shared" si="73"/>
        <v>b</v>
      </c>
      <c r="C279" s="32"/>
      <c r="D279" s="2"/>
      <c r="E279" s="1"/>
      <c r="F279" s="17"/>
      <c r="G279" s="17"/>
      <c r="H279" s="17"/>
      <c r="I279" s="17"/>
      <c r="J279" s="17">
        <f t="shared" si="79"/>
        <v>0</v>
      </c>
      <c r="K279" s="17"/>
      <c r="L279" s="17"/>
      <c r="M279" s="17"/>
      <c r="N279" s="23"/>
    </row>
    <row r="280" spans="1:15" ht="27.75" hidden="1" customHeight="1" x14ac:dyDescent="0.25">
      <c r="A280" s="24" t="str">
        <f t="shared" si="73"/>
        <v>b</v>
      </c>
      <c r="C280" s="32"/>
      <c r="D280" s="2"/>
      <c r="E280" s="1"/>
      <c r="F280" s="17"/>
      <c r="G280" s="17"/>
      <c r="H280" s="17"/>
      <c r="I280" s="17"/>
      <c r="J280" s="17">
        <f t="shared" si="79"/>
        <v>0</v>
      </c>
      <c r="K280" s="17"/>
      <c r="L280" s="17"/>
      <c r="M280" s="17"/>
      <c r="N280" s="23"/>
    </row>
    <row r="281" spans="1:15" ht="27.75" hidden="1" customHeight="1" x14ac:dyDescent="0.25">
      <c r="A281" s="24" t="str">
        <f t="shared" si="73"/>
        <v>b</v>
      </c>
      <c r="C281" s="32"/>
      <c r="D281" s="2"/>
      <c r="E281" s="1"/>
      <c r="F281" s="17"/>
      <c r="G281" s="17"/>
      <c r="H281" s="17"/>
      <c r="I281" s="17"/>
      <c r="J281" s="17">
        <f t="shared" si="79"/>
        <v>0</v>
      </c>
      <c r="K281" s="17"/>
      <c r="L281" s="17"/>
      <c r="M281" s="17"/>
      <c r="N281" s="23"/>
    </row>
    <row r="282" spans="1:15" ht="27.75" hidden="1" customHeight="1" x14ac:dyDescent="0.25">
      <c r="A282" s="24" t="str">
        <f t="shared" si="73"/>
        <v>b</v>
      </c>
      <c r="C282" s="32"/>
      <c r="D282" s="2"/>
      <c r="E282" s="1"/>
      <c r="F282" s="17"/>
      <c r="G282" s="17"/>
      <c r="H282" s="17"/>
      <c r="I282" s="17"/>
      <c r="J282" s="17">
        <f t="shared" si="79"/>
        <v>0</v>
      </c>
      <c r="K282" s="17"/>
      <c r="L282" s="17"/>
      <c r="M282" s="17"/>
      <c r="N282" s="23"/>
    </row>
    <row r="283" spans="1:15" ht="27.75" hidden="1" customHeight="1" x14ac:dyDescent="0.25">
      <c r="A283" s="24" t="str">
        <f t="shared" si="73"/>
        <v>b</v>
      </c>
      <c r="C283" s="32"/>
      <c r="D283" s="2"/>
      <c r="E283" s="1"/>
      <c r="F283" s="17"/>
      <c r="G283" s="17"/>
      <c r="H283" s="17"/>
      <c r="I283" s="17"/>
      <c r="J283" s="17">
        <f t="shared" si="79"/>
        <v>0</v>
      </c>
      <c r="K283" s="17"/>
      <c r="L283" s="17"/>
      <c r="M283" s="17"/>
      <c r="N283" s="23"/>
    </row>
    <row r="284" spans="1:15" ht="27.75" hidden="1" customHeight="1" x14ac:dyDescent="0.25">
      <c r="A284" s="24" t="str">
        <f t="shared" si="73"/>
        <v>b</v>
      </c>
      <c r="B284">
        <v>1</v>
      </c>
      <c r="C284" s="30" t="s">
        <v>102</v>
      </c>
      <c r="D284" s="3" t="s">
        <v>22</v>
      </c>
      <c r="E284" s="10"/>
      <c r="F284" s="16">
        <f t="shared" ref="F284:M286" si="80">F285</f>
        <v>0</v>
      </c>
      <c r="G284" s="16">
        <f t="shared" si="80"/>
        <v>0</v>
      </c>
      <c r="H284" s="16">
        <f t="shared" si="80"/>
        <v>0</v>
      </c>
      <c r="I284" s="16">
        <f t="shared" si="80"/>
        <v>0</v>
      </c>
      <c r="J284" s="16">
        <f t="shared" si="80"/>
        <v>0</v>
      </c>
      <c r="K284" s="16">
        <f t="shared" si="80"/>
        <v>0</v>
      </c>
      <c r="L284" s="16"/>
      <c r="M284" s="16">
        <f t="shared" si="80"/>
        <v>0</v>
      </c>
      <c r="N284" s="23"/>
    </row>
    <row r="285" spans="1:15" ht="27.75" hidden="1" customHeight="1" x14ac:dyDescent="0.25">
      <c r="A285" s="24" t="str">
        <f t="shared" si="73"/>
        <v>b</v>
      </c>
      <c r="C285" s="31"/>
      <c r="D285" s="2"/>
      <c r="E285" s="1"/>
      <c r="F285" s="17"/>
      <c r="G285" s="17"/>
      <c r="H285" s="17"/>
      <c r="I285" s="17"/>
      <c r="J285" s="17">
        <f>F285+G285+H285+I285</f>
        <v>0</v>
      </c>
      <c r="K285" s="17"/>
      <c r="L285" s="17"/>
      <c r="M285" s="17"/>
      <c r="N285" s="23"/>
    </row>
    <row r="286" spans="1:15" ht="78" hidden="1" customHeight="1" x14ac:dyDescent="0.25">
      <c r="A286" s="24" t="str">
        <f t="shared" si="73"/>
        <v>b</v>
      </c>
      <c r="B286">
        <v>1</v>
      </c>
      <c r="C286" s="30" t="s">
        <v>103</v>
      </c>
      <c r="D286" s="3" t="s">
        <v>104</v>
      </c>
      <c r="E286" s="10"/>
      <c r="F286" s="16">
        <f t="shared" si="80"/>
        <v>0</v>
      </c>
      <c r="G286" s="16">
        <f t="shared" si="80"/>
        <v>0</v>
      </c>
      <c r="H286" s="16">
        <f t="shared" si="80"/>
        <v>0</v>
      </c>
      <c r="I286" s="16">
        <f t="shared" si="80"/>
        <v>0</v>
      </c>
      <c r="J286" s="16">
        <f t="shared" si="80"/>
        <v>0</v>
      </c>
      <c r="K286" s="16">
        <f t="shared" si="80"/>
        <v>0</v>
      </c>
      <c r="L286" s="16"/>
      <c r="M286" s="16">
        <f t="shared" si="80"/>
        <v>0</v>
      </c>
      <c r="N286" s="23"/>
    </row>
    <row r="287" spans="1:15" ht="27.75" hidden="1" customHeight="1" x14ac:dyDescent="0.25">
      <c r="A287" s="24" t="str">
        <f t="shared" si="73"/>
        <v>b</v>
      </c>
      <c r="C287" s="31"/>
      <c r="D287" s="2"/>
      <c r="E287" s="1"/>
      <c r="F287" s="17"/>
      <c r="G287" s="17"/>
      <c r="H287" s="17"/>
      <c r="I287" s="17"/>
      <c r="J287" s="17">
        <f>F287+G287+H287+I287</f>
        <v>0</v>
      </c>
      <c r="K287" s="17"/>
      <c r="L287" s="17"/>
      <c r="M287" s="17"/>
      <c r="N287" s="23"/>
    </row>
    <row r="288" spans="1:15" ht="27.75" customHeight="1" x14ac:dyDescent="0.25">
      <c r="A288" s="24" t="str">
        <f t="shared" si="73"/>
        <v>a</v>
      </c>
      <c r="B288">
        <v>1</v>
      </c>
      <c r="C288" s="29" t="s">
        <v>105</v>
      </c>
      <c r="D288" s="4" t="s">
        <v>106</v>
      </c>
      <c r="E288" s="9"/>
      <c r="F288" s="70">
        <f>F289+F292+F295</f>
        <v>0</v>
      </c>
      <c r="G288" s="70">
        <f t="shared" ref="G288:J288" si="81">G289+G292+G295</f>
        <v>2689</v>
      </c>
      <c r="H288" s="14">
        <f t="shared" si="81"/>
        <v>0</v>
      </c>
      <c r="I288" s="14">
        <f t="shared" si="81"/>
        <v>0</v>
      </c>
      <c r="J288" s="70">
        <f t="shared" si="81"/>
        <v>2689</v>
      </c>
      <c r="K288" s="70">
        <v>2680</v>
      </c>
      <c r="L288" s="70" t="s">
        <v>306</v>
      </c>
      <c r="M288" s="70">
        <f t="shared" ref="M288" si="82">M289+M292+M295</f>
        <v>9</v>
      </c>
      <c r="N288" s="23"/>
      <c r="O288" t="s">
        <v>349</v>
      </c>
    </row>
    <row r="289" spans="1:15" ht="49.5" hidden="1" customHeight="1" x14ac:dyDescent="0.25">
      <c r="A289" s="24" t="str">
        <f t="shared" si="73"/>
        <v>b</v>
      </c>
      <c r="B289">
        <v>1</v>
      </c>
      <c r="C289" s="30" t="s">
        <v>107</v>
      </c>
      <c r="D289" s="3" t="s">
        <v>106</v>
      </c>
      <c r="E289" s="10"/>
      <c r="F289" s="16">
        <f t="shared" ref="F289:M289" si="83">SUM(F290:F291)</f>
        <v>0</v>
      </c>
      <c r="G289" s="16">
        <f t="shared" si="83"/>
        <v>0</v>
      </c>
      <c r="H289" s="16">
        <f t="shared" si="83"/>
        <v>0</v>
      </c>
      <c r="I289" s="16">
        <f t="shared" si="83"/>
        <v>0</v>
      </c>
      <c r="J289" s="16">
        <f t="shared" si="83"/>
        <v>0</v>
      </c>
      <c r="K289" s="16">
        <f t="shared" si="83"/>
        <v>0</v>
      </c>
      <c r="L289" s="16"/>
      <c r="M289" s="16">
        <f t="shared" si="83"/>
        <v>0</v>
      </c>
      <c r="N289" s="23"/>
    </row>
    <row r="290" spans="1:15" ht="27" hidden="1" customHeight="1" x14ac:dyDescent="0.25">
      <c r="A290" s="24" t="str">
        <f t="shared" si="73"/>
        <v>b</v>
      </c>
      <c r="C290" s="31"/>
      <c r="D290" s="2"/>
      <c r="E290" s="1"/>
      <c r="F290" s="17"/>
      <c r="G290" s="17"/>
      <c r="H290" s="17"/>
      <c r="I290" s="17"/>
      <c r="J290" s="17">
        <f t="shared" ref="J290:J291" si="84">F290+G290+H290+I290</f>
        <v>0</v>
      </c>
      <c r="K290" s="17"/>
      <c r="L290" s="17"/>
      <c r="M290" s="17"/>
      <c r="N290" s="23"/>
    </row>
    <row r="291" spans="1:15" ht="27" hidden="1" customHeight="1" x14ac:dyDescent="0.25">
      <c r="A291" s="24" t="str">
        <f t="shared" si="73"/>
        <v>b</v>
      </c>
      <c r="C291" s="31"/>
      <c r="D291" s="2"/>
      <c r="E291" s="1"/>
      <c r="F291" s="17"/>
      <c r="G291" s="17"/>
      <c r="H291" s="17"/>
      <c r="I291" s="17"/>
      <c r="J291" s="17">
        <f t="shared" si="84"/>
        <v>0</v>
      </c>
      <c r="K291" s="17"/>
      <c r="L291" s="17"/>
      <c r="M291" s="17"/>
      <c r="N291" s="23"/>
    </row>
    <row r="292" spans="1:15" ht="72" customHeight="1" x14ac:dyDescent="0.25">
      <c r="A292" s="24" t="str">
        <f t="shared" si="73"/>
        <v>a</v>
      </c>
      <c r="B292">
        <v>1</v>
      </c>
      <c r="C292" s="30" t="s">
        <v>108</v>
      </c>
      <c r="D292" s="3" t="s">
        <v>29</v>
      </c>
      <c r="E292" s="10"/>
      <c r="F292" s="72">
        <f t="shared" ref="F292:J292" si="85">SUM(F293:F294)</f>
        <v>0</v>
      </c>
      <c r="G292" s="72">
        <f t="shared" si="85"/>
        <v>2689</v>
      </c>
      <c r="H292" s="16">
        <f t="shared" si="85"/>
        <v>0</v>
      </c>
      <c r="I292" s="16">
        <f t="shared" si="85"/>
        <v>0</v>
      </c>
      <c r="J292" s="72">
        <f t="shared" si="85"/>
        <v>2689</v>
      </c>
      <c r="K292" s="70">
        <v>2680</v>
      </c>
      <c r="L292" s="72"/>
      <c r="M292" s="72">
        <f>J292-K292</f>
        <v>9</v>
      </c>
      <c r="N292" s="23"/>
    </row>
    <row r="293" spans="1:15" ht="42" customHeight="1" x14ac:dyDescent="0.25">
      <c r="A293" s="24" t="str">
        <f t="shared" si="73"/>
        <v>a</v>
      </c>
      <c r="C293" s="31"/>
      <c r="D293" s="48" t="s">
        <v>200</v>
      </c>
      <c r="E293" s="1" t="s">
        <v>164</v>
      </c>
      <c r="F293" s="71"/>
      <c r="G293" s="71">
        <v>2689</v>
      </c>
      <c r="H293" s="17"/>
      <c r="I293" s="17"/>
      <c r="J293" s="71">
        <f t="shared" ref="J293:J294" si="86">F293+G293+H293+I293</f>
        <v>2689</v>
      </c>
      <c r="K293" s="71"/>
      <c r="L293" s="71"/>
      <c r="M293" s="71"/>
      <c r="N293" s="23"/>
    </row>
    <row r="294" spans="1:15" ht="27" hidden="1" customHeight="1" x14ac:dyDescent="0.25">
      <c r="A294" s="24" t="str">
        <f t="shared" si="73"/>
        <v>b</v>
      </c>
      <c r="C294" s="31"/>
      <c r="D294" s="2"/>
      <c r="E294" s="1"/>
      <c r="F294" s="17"/>
      <c r="G294" s="17"/>
      <c r="H294" s="17"/>
      <c r="I294" s="17"/>
      <c r="J294" s="17">
        <f t="shared" si="86"/>
        <v>0</v>
      </c>
      <c r="K294" s="17"/>
      <c r="L294" s="17"/>
      <c r="M294" s="17"/>
      <c r="N294" s="23"/>
    </row>
    <row r="295" spans="1:15" ht="72" hidden="1" customHeight="1" x14ac:dyDescent="0.25">
      <c r="A295" s="24" t="str">
        <f t="shared" si="73"/>
        <v>b</v>
      </c>
      <c r="B295">
        <v>1</v>
      </c>
      <c r="C295" s="30" t="s">
        <v>109</v>
      </c>
      <c r="D295" s="3" t="s">
        <v>110</v>
      </c>
      <c r="E295" s="10"/>
      <c r="F295" s="16">
        <f t="shared" ref="F295:M295" si="87">SUM(F296:F297)</f>
        <v>0</v>
      </c>
      <c r="G295" s="16">
        <f t="shared" si="87"/>
        <v>0</v>
      </c>
      <c r="H295" s="16">
        <f t="shared" si="87"/>
        <v>0</v>
      </c>
      <c r="I295" s="16">
        <f t="shared" si="87"/>
        <v>0</v>
      </c>
      <c r="J295" s="16">
        <f t="shared" si="87"/>
        <v>0</v>
      </c>
      <c r="K295" s="16">
        <f t="shared" si="87"/>
        <v>0</v>
      </c>
      <c r="L295" s="16"/>
      <c r="M295" s="16">
        <f t="shared" si="87"/>
        <v>0</v>
      </c>
      <c r="N295" s="23"/>
    </row>
    <row r="296" spans="1:15" ht="27" hidden="1" customHeight="1" x14ac:dyDescent="0.25">
      <c r="A296" s="24" t="str">
        <f t="shared" si="73"/>
        <v>b</v>
      </c>
      <c r="C296" s="31"/>
      <c r="D296" s="2"/>
      <c r="E296" s="1"/>
      <c r="F296" s="17"/>
      <c r="G296" s="17"/>
      <c r="H296" s="17"/>
      <c r="I296" s="17"/>
      <c r="J296" s="17">
        <f t="shared" ref="J296:J297" si="88">F296+G296+H296+I296</f>
        <v>0</v>
      </c>
      <c r="K296" s="17"/>
      <c r="L296" s="17"/>
      <c r="M296" s="17"/>
      <c r="N296" s="23"/>
    </row>
    <row r="297" spans="1:15" ht="27" hidden="1" customHeight="1" x14ac:dyDescent="0.25">
      <c r="A297" s="24" t="str">
        <f t="shared" si="73"/>
        <v>b</v>
      </c>
      <c r="C297" s="31"/>
      <c r="D297" s="2"/>
      <c r="E297" s="1"/>
      <c r="F297" s="17"/>
      <c r="G297" s="17"/>
      <c r="H297" s="17"/>
      <c r="I297" s="17"/>
      <c r="J297" s="17">
        <f t="shared" si="88"/>
        <v>0</v>
      </c>
      <c r="K297" s="17"/>
      <c r="L297" s="17"/>
      <c r="M297" s="17"/>
      <c r="N297" s="23"/>
    </row>
    <row r="298" spans="1:15" ht="27.75" customHeight="1" x14ac:dyDescent="0.25">
      <c r="A298" s="24" t="str">
        <f t="shared" si="73"/>
        <v>a</v>
      </c>
      <c r="B298">
        <v>1</v>
      </c>
      <c r="C298" s="29" t="s">
        <v>111</v>
      </c>
      <c r="D298" s="4" t="s">
        <v>112</v>
      </c>
      <c r="E298" s="9"/>
      <c r="F298" s="70">
        <f>F299+F305+F312</f>
        <v>0</v>
      </c>
      <c r="G298" s="70">
        <f>G299+G305+G312</f>
        <v>70000</v>
      </c>
      <c r="H298" s="14">
        <f>H299+H305+H312</f>
        <v>60651.359999999986</v>
      </c>
      <c r="I298" s="14">
        <f>I299+I305+I312</f>
        <v>0</v>
      </c>
      <c r="J298" s="70">
        <f>J299+J305+J312</f>
        <v>130651.35999999999</v>
      </c>
      <c r="K298" s="70">
        <v>70000</v>
      </c>
      <c r="L298" s="70" t="s">
        <v>306</v>
      </c>
      <c r="M298" s="70">
        <f>M299+M305+M312</f>
        <v>60651.359999999986</v>
      </c>
      <c r="N298" s="23"/>
      <c r="O298" t="s">
        <v>349</v>
      </c>
    </row>
    <row r="299" spans="1:15" ht="49.5" hidden="1" customHeight="1" x14ac:dyDescent="0.25">
      <c r="A299" s="24" t="str">
        <f t="shared" si="73"/>
        <v>b</v>
      </c>
      <c r="B299">
        <v>1</v>
      </c>
      <c r="C299" s="30" t="s">
        <v>113</v>
      </c>
      <c r="D299" s="3" t="s">
        <v>114</v>
      </c>
      <c r="E299" s="10"/>
      <c r="F299" s="72">
        <f t="shared" ref="F299:M299" si="89">SUM(F300:F304)</f>
        <v>0</v>
      </c>
      <c r="G299" s="72">
        <f t="shared" si="89"/>
        <v>0</v>
      </c>
      <c r="H299" s="72">
        <f t="shared" si="89"/>
        <v>0</v>
      </c>
      <c r="I299" s="72">
        <f t="shared" si="89"/>
        <v>0</v>
      </c>
      <c r="J299" s="72">
        <f t="shared" si="89"/>
        <v>0</v>
      </c>
      <c r="K299" s="16">
        <f t="shared" si="89"/>
        <v>0</v>
      </c>
      <c r="L299" s="16"/>
      <c r="M299" s="16">
        <f t="shared" si="89"/>
        <v>0</v>
      </c>
      <c r="N299" s="23"/>
    </row>
    <row r="300" spans="1:15" ht="27" hidden="1" customHeight="1" x14ac:dyDescent="0.25">
      <c r="A300" s="24" t="str">
        <f t="shared" si="73"/>
        <v>b</v>
      </c>
      <c r="C300" s="31"/>
      <c r="D300" s="2"/>
      <c r="E300" s="1"/>
      <c r="F300" s="17"/>
      <c r="G300" s="17"/>
      <c r="H300" s="17"/>
      <c r="I300" s="17"/>
      <c r="J300" s="71">
        <f t="shared" ref="J300:J304" si="90">F300+G300+H300+I300</f>
        <v>0</v>
      </c>
      <c r="K300" s="17"/>
      <c r="L300" s="17"/>
      <c r="M300" s="17"/>
      <c r="N300" s="23"/>
    </row>
    <row r="301" spans="1:15" ht="27" hidden="1" customHeight="1" x14ac:dyDescent="0.25">
      <c r="A301" s="24" t="str">
        <f t="shared" si="73"/>
        <v>b</v>
      </c>
      <c r="C301" s="31"/>
      <c r="D301" s="2"/>
      <c r="E301" s="1"/>
      <c r="F301" s="17"/>
      <c r="G301" s="17"/>
      <c r="H301" s="17"/>
      <c r="I301" s="17"/>
      <c r="J301" s="71">
        <f t="shared" si="90"/>
        <v>0</v>
      </c>
      <c r="K301" s="17"/>
      <c r="L301" s="17"/>
      <c r="M301" s="17"/>
      <c r="N301" s="23"/>
    </row>
    <row r="302" spans="1:15" ht="27" hidden="1" customHeight="1" x14ac:dyDescent="0.25">
      <c r="A302" s="24" t="str">
        <f t="shared" si="73"/>
        <v>b</v>
      </c>
      <c r="C302" s="31"/>
      <c r="D302" s="2"/>
      <c r="E302" s="1"/>
      <c r="F302" s="17"/>
      <c r="G302" s="17"/>
      <c r="H302" s="17"/>
      <c r="I302" s="17"/>
      <c r="J302" s="71">
        <f t="shared" si="90"/>
        <v>0</v>
      </c>
      <c r="K302" s="17"/>
      <c r="L302" s="17"/>
      <c r="M302" s="17"/>
      <c r="N302" s="23"/>
    </row>
    <row r="303" spans="1:15" ht="27" hidden="1" customHeight="1" x14ac:dyDescent="0.25">
      <c r="A303" s="24" t="str">
        <f t="shared" si="73"/>
        <v>b</v>
      </c>
      <c r="C303" s="31"/>
      <c r="D303" s="2"/>
      <c r="E303" s="1"/>
      <c r="F303" s="17"/>
      <c r="G303" s="17"/>
      <c r="H303" s="17"/>
      <c r="I303" s="17"/>
      <c r="J303" s="71">
        <f t="shared" si="90"/>
        <v>0</v>
      </c>
      <c r="K303" s="17"/>
      <c r="L303" s="17"/>
      <c r="M303" s="17"/>
      <c r="N303" s="23"/>
    </row>
    <row r="304" spans="1:15" ht="27" hidden="1" customHeight="1" x14ac:dyDescent="0.25">
      <c r="A304" s="24" t="str">
        <f t="shared" si="73"/>
        <v>b</v>
      </c>
      <c r="C304" s="31"/>
      <c r="D304" s="2"/>
      <c r="E304" s="1"/>
      <c r="F304" s="17"/>
      <c r="G304" s="17"/>
      <c r="H304" s="17"/>
      <c r="I304" s="17"/>
      <c r="J304" s="71">
        <f t="shared" si="90"/>
        <v>0</v>
      </c>
      <c r="K304" s="17"/>
      <c r="L304" s="17"/>
      <c r="M304" s="17"/>
      <c r="N304" s="23"/>
    </row>
    <row r="305" spans="1:15" ht="72" customHeight="1" x14ac:dyDescent="0.25">
      <c r="A305" s="24" t="str">
        <f t="shared" si="73"/>
        <v>a</v>
      </c>
      <c r="B305">
        <v>1</v>
      </c>
      <c r="C305" s="30" t="s">
        <v>115</v>
      </c>
      <c r="D305" s="3" t="s">
        <v>116</v>
      </c>
      <c r="E305" s="10"/>
      <c r="F305" s="72">
        <f t="shared" ref="F305:J305" si="91">SUM(F306:F311)</f>
        <v>0</v>
      </c>
      <c r="G305" s="72">
        <f t="shared" si="91"/>
        <v>70000</v>
      </c>
      <c r="H305" s="72">
        <f t="shared" si="91"/>
        <v>60651.359999999986</v>
      </c>
      <c r="I305" s="16">
        <f t="shared" si="91"/>
        <v>0</v>
      </c>
      <c r="J305" s="72">
        <f t="shared" si="91"/>
        <v>130651.35999999999</v>
      </c>
      <c r="K305" s="70">
        <v>70000</v>
      </c>
      <c r="L305" s="72"/>
      <c r="M305" s="72">
        <f>J305-K305</f>
        <v>60651.359999999986</v>
      </c>
      <c r="N305" s="23"/>
    </row>
    <row r="306" spans="1:15" ht="40.5" customHeight="1" x14ac:dyDescent="0.25">
      <c r="A306" s="24" t="str">
        <f t="shared" si="73"/>
        <v>a</v>
      </c>
      <c r="C306" s="31"/>
      <c r="D306" s="48" t="s">
        <v>201</v>
      </c>
      <c r="E306" s="1" t="s">
        <v>164</v>
      </c>
      <c r="F306" s="71"/>
      <c r="G306" s="71">
        <v>70000</v>
      </c>
      <c r="H306" s="71"/>
      <c r="I306" s="17"/>
      <c r="J306" s="71">
        <f t="shared" ref="J306:J311" si="92">F306+G306+H306+I306</f>
        <v>70000</v>
      </c>
      <c r="K306" s="71"/>
      <c r="L306" s="71"/>
      <c r="M306" s="71"/>
      <c r="N306" s="23"/>
    </row>
    <row r="307" spans="1:15" ht="40.5" customHeight="1" x14ac:dyDescent="0.25">
      <c r="A307" s="24" t="str">
        <f t="shared" si="73"/>
        <v>a</v>
      </c>
      <c r="C307" s="31"/>
      <c r="D307" s="48" t="s">
        <v>201</v>
      </c>
      <c r="E307" s="1" t="s">
        <v>164</v>
      </c>
      <c r="F307" s="71"/>
      <c r="G307" s="71"/>
      <c r="H307" s="71">
        <v>10000</v>
      </c>
      <c r="I307" s="17"/>
      <c r="J307" s="71">
        <f t="shared" si="92"/>
        <v>10000</v>
      </c>
      <c r="K307" s="71"/>
      <c r="L307" s="71"/>
      <c r="M307" s="71"/>
      <c r="N307" s="23"/>
    </row>
    <row r="308" spans="1:15" ht="40.5" customHeight="1" x14ac:dyDescent="0.25">
      <c r="A308" s="24" t="str">
        <f t="shared" si="73"/>
        <v>a</v>
      </c>
      <c r="C308" s="31"/>
      <c r="D308" s="48" t="s">
        <v>256</v>
      </c>
      <c r="E308" s="1" t="s">
        <v>164</v>
      </c>
      <c r="F308" s="71"/>
      <c r="G308" s="71"/>
      <c r="H308" s="71">
        <v>1985</v>
      </c>
      <c r="I308" s="17"/>
      <c r="J308" s="71">
        <f t="shared" si="92"/>
        <v>1985</v>
      </c>
      <c r="K308" s="71"/>
      <c r="L308" s="71"/>
      <c r="M308" s="71"/>
      <c r="N308" s="23"/>
    </row>
    <row r="309" spans="1:15" ht="40.5" customHeight="1" x14ac:dyDescent="0.25">
      <c r="A309" s="24" t="str">
        <f t="shared" si="73"/>
        <v>a</v>
      </c>
      <c r="C309" s="31"/>
      <c r="D309" s="48" t="s">
        <v>201</v>
      </c>
      <c r="E309" s="1" t="s">
        <v>164</v>
      </c>
      <c r="F309" s="71"/>
      <c r="G309" s="71"/>
      <c r="H309" s="71">
        <v>48000</v>
      </c>
      <c r="I309" s="17"/>
      <c r="J309" s="71">
        <f t="shared" si="92"/>
        <v>48000</v>
      </c>
      <c r="K309" s="71"/>
      <c r="L309" s="71"/>
      <c r="M309" s="71"/>
      <c r="N309" s="23"/>
    </row>
    <row r="310" spans="1:15" ht="40.5" customHeight="1" x14ac:dyDescent="0.25">
      <c r="A310" s="24" t="str">
        <f t="shared" si="73"/>
        <v>a</v>
      </c>
      <c r="C310" s="31"/>
      <c r="D310" s="48" t="s">
        <v>256</v>
      </c>
      <c r="E310" s="1" t="s">
        <v>164</v>
      </c>
      <c r="F310" s="71"/>
      <c r="G310" s="71"/>
      <c r="H310" s="71">
        <v>651</v>
      </c>
      <c r="I310" s="17"/>
      <c r="J310" s="71">
        <f t="shared" si="92"/>
        <v>651</v>
      </c>
      <c r="K310" s="71"/>
      <c r="L310" s="71"/>
      <c r="M310" s="71"/>
      <c r="N310" s="23"/>
    </row>
    <row r="311" spans="1:15" ht="30.75" customHeight="1" x14ac:dyDescent="0.25">
      <c r="A311" s="24" t="str">
        <f t="shared" si="73"/>
        <v>a</v>
      </c>
      <c r="C311" s="31"/>
      <c r="D311" s="48" t="s">
        <v>201</v>
      </c>
      <c r="E311" s="1" t="s">
        <v>164</v>
      </c>
      <c r="F311" s="17"/>
      <c r="G311" s="17"/>
      <c r="H311" s="71">
        <v>15.35999999998603</v>
      </c>
      <c r="I311" s="17"/>
      <c r="J311" s="71">
        <f t="shared" si="92"/>
        <v>15.35999999998603</v>
      </c>
      <c r="K311" s="17"/>
      <c r="L311" s="17"/>
      <c r="M311" s="17"/>
      <c r="N311" s="23"/>
    </row>
    <row r="312" spans="1:15" ht="138.75" hidden="1" customHeight="1" x14ac:dyDescent="0.25">
      <c r="A312" s="24" t="str">
        <f t="shared" si="73"/>
        <v>b</v>
      </c>
      <c r="B312">
        <v>1</v>
      </c>
      <c r="C312" s="36" t="s">
        <v>117</v>
      </c>
      <c r="D312" s="3" t="s">
        <v>118</v>
      </c>
      <c r="E312" s="10"/>
      <c r="F312" s="16">
        <f>SUM(F313:F316)</f>
        <v>0</v>
      </c>
      <c r="G312" s="16">
        <f t="shared" ref="G312:M312" si="93">SUM(G313:G316)</f>
        <v>0</v>
      </c>
      <c r="H312" s="16">
        <f t="shared" si="93"/>
        <v>0</v>
      </c>
      <c r="I312" s="16">
        <f t="shared" si="93"/>
        <v>0</v>
      </c>
      <c r="J312" s="16">
        <f t="shared" si="93"/>
        <v>0</v>
      </c>
      <c r="K312" s="16">
        <f t="shared" si="93"/>
        <v>0</v>
      </c>
      <c r="L312" s="16"/>
      <c r="M312" s="16">
        <f t="shared" si="93"/>
        <v>0</v>
      </c>
      <c r="N312" s="23"/>
    </row>
    <row r="313" spans="1:15" ht="27" hidden="1" customHeight="1" x14ac:dyDescent="0.25">
      <c r="A313" s="24" t="str">
        <f t="shared" si="73"/>
        <v>b</v>
      </c>
      <c r="C313" s="37"/>
      <c r="D313" s="2"/>
      <c r="E313" s="1"/>
      <c r="F313" s="17"/>
      <c r="G313" s="17"/>
      <c r="H313" s="17"/>
      <c r="I313" s="17"/>
      <c r="J313" s="17">
        <f>F313+G313+H313+I313</f>
        <v>0</v>
      </c>
      <c r="K313" s="17"/>
      <c r="L313" s="17"/>
      <c r="M313" s="17"/>
      <c r="N313" s="23"/>
    </row>
    <row r="314" spans="1:15" ht="27" hidden="1" customHeight="1" x14ac:dyDescent="0.25">
      <c r="A314" s="24" t="str">
        <f t="shared" si="73"/>
        <v>b</v>
      </c>
      <c r="C314" s="37"/>
      <c r="D314" s="2"/>
      <c r="E314" s="1"/>
      <c r="F314" s="17"/>
      <c r="G314" s="17"/>
      <c r="H314" s="17"/>
      <c r="I314" s="17"/>
      <c r="J314" s="17">
        <f t="shared" ref="J314:J316" si="94">F314+G314+H314+I314</f>
        <v>0</v>
      </c>
      <c r="K314" s="17"/>
      <c r="L314" s="17"/>
      <c r="M314" s="17"/>
      <c r="N314" s="23"/>
    </row>
    <row r="315" spans="1:15" ht="27" hidden="1" customHeight="1" x14ac:dyDescent="0.25">
      <c r="A315" s="24" t="str">
        <f t="shared" si="73"/>
        <v>b</v>
      </c>
      <c r="C315" s="37"/>
      <c r="D315" s="2"/>
      <c r="E315" s="1"/>
      <c r="F315" s="17"/>
      <c r="G315" s="17"/>
      <c r="H315" s="17"/>
      <c r="I315" s="17"/>
      <c r="J315" s="17">
        <f t="shared" si="94"/>
        <v>0</v>
      </c>
      <c r="K315" s="17"/>
      <c r="L315" s="17"/>
      <c r="M315" s="17"/>
      <c r="N315" s="23"/>
    </row>
    <row r="316" spans="1:15" ht="27" hidden="1" customHeight="1" x14ac:dyDescent="0.25">
      <c r="A316" s="24" t="str">
        <f t="shared" si="73"/>
        <v>b</v>
      </c>
      <c r="C316" s="37"/>
      <c r="D316" s="48"/>
      <c r="E316" s="1"/>
      <c r="F316" s="17"/>
      <c r="G316" s="17"/>
      <c r="H316" s="17"/>
      <c r="I316" s="17"/>
      <c r="J316" s="17">
        <f t="shared" si="94"/>
        <v>0</v>
      </c>
      <c r="K316" s="17"/>
      <c r="L316" s="17"/>
      <c r="M316" s="17"/>
      <c r="N316" s="23"/>
    </row>
    <row r="317" spans="1:15" ht="27.75" customHeight="1" x14ac:dyDescent="0.25">
      <c r="A317" s="24" t="str">
        <f t="shared" si="73"/>
        <v>a</v>
      </c>
      <c r="B317">
        <v>1</v>
      </c>
      <c r="C317" s="29" t="s">
        <v>119</v>
      </c>
      <c r="D317" s="4" t="s">
        <v>26</v>
      </c>
      <c r="E317" s="9"/>
      <c r="F317" s="70">
        <f>F318+F321</f>
        <v>2165</v>
      </c>
      <c r="G317" s="70">
        <f t="shared" ref="G317:M318" si="95">G318+G321</f>
        <v>0</v>
      </c>
      <c r="H317" s="70">
        <f t="shared" si="95"/>
        <v>50669</v>
      </c>
      <c r="I317" s="14">
        <f t="shared" si="95"/>
        <v>0</v>
      </c>
      <c r="J317" s="70">
        <f t="shared" si="95"/>
        <v>52834</v>
      </c>
      <c r="K317" s="70">
        <f t="shared" si="95"/>
        <v>2150</v>
      </c>
      <c r="L317" s="70" t="s">
        <v>306</v>
      </c>
      <c r="M317" s="70">
        <f t="shared" si="95"/>
        <v>50684</v>
      </c>
      <c r="N317" s="16"/>
      <c r="O317" t="s">
        <v>349</v>
      </c>
    </row>
    <row r="318" spans="1:15" ht="36" customHeight="1" x14ac:dyDescent="0.25">
      <c r="A318" s="24" t="str">
        <f t="shared" si="73"/>
        <v>a</v>
      </c>
      <c r="B318">
        <v>1</v>
      </c>
      <c r="C318" s="30" t="s">
        <v>120</v>
      </c>
      <c r="D318" s="3" t="s">
        <v>26</v>
      </c>
      <c r="E318" s="3"/>
      <c r="F318" s="72">
        <f>F319+F320</f>
        <v>15</v>
      </c>
      <c r="G318" s="72">
        <f t="shared" ref="G318:J318" si="96">G319+G320</f>
        <v>0</v>
      </c>
      <c r="H318" s="72">
        <f t="shared" si="96"/>
        <v>48989</v>
      </c>
      <c r="I318" s="72">
        <f t="shared" si="96"/>
        <v>0</v>
      </c>
      <c r="J318" s="72">
        <f t="shared" si="96"/>
        <v>49004</v>
      </c>
      <c r="K318" s="70">
        <f t="shared" si="95"/>
        <v>0</v>
      </c>
      <c r="L318" s="72"/>
      <c r="M318" s="72">
        <f>J318-K318</f>
        <v>49004</v>
      </c>
      <c r="N318" s="23"/>
    </row>
    <row r="319" spans="1:15" ht="47.25" customHeight="1" x14ac:dyDescent="0.25">
      <c r="A319" s="24" t="str">
        <f t="shared" si="73"/>
        <v>a</v>
      </c>
      <c r="C319" s="38"/>
      <c r="D319" s="48" t="s">
        <v>264</v>
      </c>
      <c r="E319" s="2" t="s">
        <v>172</v>
      </c>
      <c r="F319" s="71">
        <v>15</v>
      </c>
      <c r="G319" s="71"/>
      <c r="H319" s="17"/>
      <c r="I319" s="17"/>
      <c r="J319" s="71">
        <f>F319+G319+H319+I319</f>
        <v>15</v>
      </c>
      <c r="K319" s="71"/>
      <c r="L319" s="71"/>
      <c r="M319" s="71"/>
      <c r="N319" s="23"/>
    </row>
    <row r="320" spans="1:15" ht="47.25" customHeight="1" x14ac:dyDescent="0.25">
      <c r="A320" s="24" t="str">
        <f t="shared" si="73"/>
        <v>a</v>
      </c>
      <c r="C320" s="38"/>
      <c r="D320" s="48" t="s">
        <v>326</v>
      </c>
      <c r="E320" s="2" t="s">
        <v>172</v>
      </c>
      <c r="F320" s="71"/>
      <c r="G320" s="71"/>
      <c r="H320" s="71">
        <v>48989</v>
      </c>
      <c r="I320" s="17"/>
      <c r="J320" s="71">
        <f>F320+G320+H320+I320</f>
        <v>48989</v>
      </c>
      <c r="K320" s="71"/>
      <c r="L320" s="71"/>
      <c r="M320" s="71"/>
      <c r="N320" s="23"/>
    </row>
    <row r="321" spans="1:15" ht="90" customHeight="1" x14ac:dyDescent="0.25">
      <c r="A321" s="24" t="str">
        <f t="shared" si="73"/>
        <v>a</v>
      </c>
      <c r="B321">
        <v>1</v>
      </c>
      <c r="C321" s="30" t="s">
        <v>121</v>
      </c>
      <c r="D321" s="3" t="s">
        <v>9</v>
      </c>
      <c r="E321" s="3"/>
      <c r="F321" s="72">
        <f t="shared" ref="F321:J321" si="97">SUM(F322:F324)</f>
        <v>2150</v>
      </c>
      <c r="G321" s="72">
        <f t="shared" si="97"/>
        <v>0</v>
      </c>
      <c r="H321" s="72">
        <f t="shared" si="97"/>
        <v>1680</v>
      </c>
      <c r="I321" s="16">
        <f t="shared" si="97"/>
        <v>0</v>
      </c>
      <c r="J321" s="72">
        <f t="shared" si="97"/>
        <v>3830</v>
      </c>
      <c r="K321" s="72">
        <v>2150</v>
      </c>
      <c r="L321" s="72" t="s">
        <v>306</v>
      </c>
      <c r="M321" s="72">
        <f>J321-K321</f>
        <v>1680</v>
      </c>
      <c r="N321" s="16"/>
      <c r="O321" t="s">
        <v>349</v>
      </c>
    </row>
    <row r="322" spans="1:15" ht="36" customHeight="1" x14ac:dyDescent="0.25">
      <c r="A322" s="24" t="str">
        <f t="shared" si="73"/>
        <v>a</v>
      </c>
      <c r="C322" s="32"/>
      <c r="D322" s="47" t="s">
        <v>201</v>
      </c>
      <c r="E322" s="5" t="s">
        <v>164</v>
      </c>
      <c r="F322" s="71">
        <v>2150</v>
      </c>
      <c r="G322" s="71"/>
      <c r="H322" s="17"/>
      <c r="I322" s="17"/>
      <c r="J322" s="71">
        <f t="shared" ref="J322:J324" si="98">F322+G322+H322+I322</f>
        <v>2150</v>
      </c>
      <c r="K322" s="71"/>
      <c r="L322" s="71"/>
      <c r="M322" s="71"/>
      <c r="N322" s="23"/>
    </row>
    <row r="323" spans="1:15" ht="38.25" customHeight="1" x14ac:dyDescent="0.25">
      <c r="A323" s="24" t="str">
        <f t="shared" si="73"/>
        <v>a</v>
      </c>
      <c r="C323" s="32"/>
      <c r="D323" s="48" t="s">
        <v>256</v>
      </c>
      <c r="E323" s="1" t="s">
        <v>172</v>
      </c>
      <c r="F323" s="17"/>
      <c r="G323" s="17"/>
      <c r="H323" s="71">
        <v>1680</v>
      </c>
      <c r="I323" s="17"/>
      <c r="J323" s="71">
        <f t="shared" si="98"/>
        <v>1680</v>
      </c>
      <c r="K323" s="17"/>
      <c r="L323" s="17"/>
      <c r="M323" s="17"/>
      <c r="N323" s="23"/>
    </row>
    <row r="324" spans="1:15" ht="27.75" hidden="1" customHeight="1" x14ac:dyDescent="0.25">
      <c r="A324" s="24" t="str">
        <f t="shared" si="73"/>
        <v>b</v>
      </c>
      <c r="C324" s="32"/>
      <c r="D324" s="2"/>
      <c r="E324" s="1"/>
      <c r="F324" s="17"/>
      <c r="G324" s="17"/>
      <c r="H324" s="71"/>
      <c r="I324" s="17"/>
      <c r="J324" s="71">
        <f t="shared" si="98"/>
        <v>0</v>
      </c>
      <c r="K324" s="17"/>
      <c r="L324" s="17"/>
      <c r="M324" s="17"/>
      <c r="N324" s="23"/>
    </row>
    <row r="325" spans="1:15" ht="63" customHeight="1" x14ac:dyDescent="0.25">
      <c r="A325" s="24" t="str">
        <f t="shared" si="73"/>
        <v>a</v>
      </c>
      <c r="B325">
        <v>1</v>
      </c>
      <c r="C325" s="30" t="s">
        <v>122</v>
      </c>
      <c r="D325" s="3" t="s">
        <v>10</v>
      </c>
      <c r="E325" s="3"/>
      <c r="F325" s="72">
        <f>SUM(F326:F329)</f>
        <v>197919</v>
      </c>
      <c r="G325" s="72">
        <f t="shared" ref="G325:K325" si="99">SUM(G326:G329)</f>
        <v>0</v>
      </c>
      <c r="H325" s="16">
        <f t="shared" si="99"/>
        <v>0</v>
      </c>
      <c r="I325" s="16">
        <f t="shared" si="99"/>
        <v>0</v>
      </c>
      <c r="J325" s="72">
        <f t="shared" si="99"/>
        <v>197919</v>
      </c>
      <c r="K325" s="72">
        <f t="shared" si="99"/>
        <v>197900</v>
      </c>
      <c r="L325" s="78" t="s">
        <v>302</v>
      </c>
      <c r="M325" s="72">
        <f>J325-K325</f>
        <v>19</v>
      </c>
      <c r="N325" s="23"/>
    </row>
    <row r="326" spans="1:15" ht="60" customHeight="1" x14ac:dyDescent="0.25">
      <c r="A326" s="24" t="str">
        <f t="shared" si="73"/>
        <v>a</v>
      </c>
      <c r="C326" s="32"/>
      <c r="D326" s="47" t="s">
        <v>265</v>
      </c>
      <c r="E326" s="5" t="s">
        <v>172</v>
      </c>
      <c r="F326" s="71">
        <v>197419</v>
      </c>
      <c r="G326" s="71"/>
      <c r="H326" s="17"/>
      <c r="I326" s="17"/>
      <c r="J326" s="71">
        <f t="shared" ref="J326:J329" si="100">F326+G326+H326+I326</f>
        <v>197419</v>
      </c>
      <c r="K326" s="71">
        <v>197000</v>
      </c>
      <c r="L326" s="71"/>
      <c r="M326" s="71"/>
      <c r="N326" s="23"/>
    </row>
    <row r="327" spans="1:15" ht="87" customHeight="1" x14ac:dyDescent="0.25">
      <c r="A327" s="24" t="str">
        <f t="shared" si="73"/>
        <v>a</v>
      </c>
      <c r="C327" s="32"/>
      <c r="D327" s="47" t="s">
        <v>266</v>
      </c>
      <c r="E327" s="5" t="s">
        <v>172</v>
      </c>
      <c r="F327" s="71">
        <v>500</v>
      </c>
      <c r="G327" s="71"/>
      <c r="H327" s="17"/>
      <c r="I327" s="17"/>
      <c r="J327" s="71">
        <f t="shared" si="100"/>
        <v>500</v>
      </c>
      <c r="K327" s="71">
        <v>900</v>
      </c>
      <c r="L327" s="71" t="s">
        <v>346</v>
      </c>
      <c r="M327" s="71"/>
      <c r="N327" s="23"/>
      <c r="O327" t="s">
        <v>348</v>
      </c>
    </row>
    <row r="328" spans="1:15" ht="27" hidden="1" customHeight="1" x14ac:dyDescent="0.25">
      <c r="A328" s="24" t="str">
        <f t="shared" si="73"/>
        <v>b</v>
      </c>
      <c r="C328" s="32"/>
      <c r="D328" s="47"/>
      <c r="E328" s="5"/>
      <c r="F328" s="17"/>
      <c r="G328" s="17"/>
      <c r="H328" s="17"/>
      <c r="I328" s="17"/>
      <c r="J328" s="17">
        <f t="shared" si="100"/>
        <v>0</v>
      </c>
      <c r="K328" s="17"/>
      <c r="L328" s="17"/>
      <c r="M328" s="17"/>
      <c r="N328" s="23"/>
    </row>
    <row r="329" spans="1:15" ht="27" hidden="1" customHeight="1" x14ac:dyDescent="0.25">
      <c r="A329" s="24" t="str">
        <f t="shared" si="73"/>
        <v>b</v>
      </c>
      <c r="C329" s="32"/>
      <c r="D329" s="47"/>
      <c r="E329" s="5"/>
      <c r="F329" s="17"/>
      <c r="G329" s="17"/>
      <c r="H329" s="17"/>
      <c r="I329" s="17"/>
      <c r="J329" s="17">
        <f t="shared" si="100"/>
        <v>0</v>
      </c>
      <c r="K329" s="17"/>
      <c r="L329" s="17"/>
      <c r="M329" s="17"/>
      <c r="N329" s="23"/>
    </row>
    <row r="330" spans="1:15" ht="27.75" customHeight="1" x14ac:dyDescent="0.25">
      <c r="A330" s="24" t="str">
        <f t="shared" si="73"/>
        <v>a</v>
      </c>
      <c r="B330">
        <v>1</v>
      </c>
      <c r="C330" s="30" t="s">
        <v>123</v>
      </c>
      <c r="D330" s="3" t="s">
        <v>39</v>
      </c>
      <c r="E330" s="11"/>
      <c r="F330" s="72">
        <f t="shared" ref="F330:J330" si="101">SUM(F331:F339)</f>
        <v>0</v>
      </c>
      <c r="G330" s="72">
        <f t="shared" si="101"/>
        <v>8310</v>
      </c>
      <c r="H330" s="72">
        <f t="shared" si="101"/>
        <v>46878</v>
      </c>
      <c r="I330" s="16">
        <f t="shared" si="101"/>
        <v>0</v>
      </c>
      <c r="J330" s="72">
        <f t="shared" si="101"/>
        <v>55188</v>
      </c>
      <c r="K330" s="72">
        <v>8310</v>
      </c>
      <c r="L330" s="72" t="s">
        <v>306</v>
      </c>
      <c r="M330" s="72">
        <f>J330-K330</f>
        <v>46878</v>
      </c>
      <c r="N330" s="23"/>
    </row>
    <row r="331" spans="1:15" ht="39" customHeight="1" x14ac:dyDescent="0.25">
      <c r="A331" s="24" t="str">
        <f t="shared" si="73"/>
        <v>a</v>
      </c>
      <c r="C331" s="31"/>
      <c r="D331" s="47" t="s">
        <v>199</v>
      </c>
      <c r="E331" s="6" t="s">
        <v>164</v>
      </c>
      <c r="F331" s="71"/>
      <c r="G331" s="71">
        <v>2410</v>
      </c>
      <c r="H331" s="17"/>
      <c r="I331" s="17"/>
      <c r="J331" s="71">
        <f t="shared" ref="J331:J339" si="102">F331+G331+H331+I331</f>
        <v>2410</v>
      </c>
      <c r="K331" s="71"/>
      <c r="L331" s="71"/>
      <c r="M331" s="71"/>
      <c r="N331" s="23"/>
    </row>
    <row r="332" spans="1:15" ht="39" customHeight="1" x14ac:dyDescent="0.25">
      <c r="A332" s="24" t="str">
        <f t="shared" si="73"/>
        <v>a</v>
      </c>
      <c r="C332" s="31"/>
      <c r="D332" s="47" t="s">
        <v>199</v>
      </c>
      <c r="E332" s="6" t="s">
        <v>164</v>
      </c>
      <c r="F332" s="71"/>
      <c r="G332" s="71">
        <v>5900</v>
      </c>
      <c r="H332" s="17"/>
      <c r="I332" s="17"/>
      <c r="J332" s="71">
        <f t="shared" si="102"/>
        <v>5900</v>
      </c>
      <c r="K332" s="71"/>
      <c r="L332" s="71"/>
      <c r="M332" s="71"/>
      <c r="N332" s="23"/>
    </row>
    <row r="333" spans="1:15" ht="39" customHeight="1" x14ac:dyDescent="0.25">
      <c r="A333" s="24" t="str">
        <f t="shared" si="73"/>
        <v>a</v>
      </c>
      <c r="C333" s="31"/>
      <c r="D333" s="47" t="s">
        <v>296</v>
      </c>
      <c r="E333" s="6" t="s">
        <v>164</v>
      </c>
      <c r="F333" s="71"/>
      <c r="G333" s="71"/>
      <c r="H333" s="71">
        <v>3620</v>
      </c>
      <c r="I333" s="17"/>
      <c r="J333" s="71">
        <f t="shared" si="102"/>
        <v>3620</v>
      </c>
      <c r="K333" s="71"/>
      <c r="L333" s="71"/>
      <c r="M333" s="71"/>
      <c r="N333" s="23"/>
    </row>
    <row r="334" spans="1:15" ht="39" customHeight="1" x14ac:dyDescent="0.25">
      <c r="A334" s="24" t="str">
        <f t="shared" si="73"/>
        <v>a</v>
      </c>
      <c r="C334" s="31"/>
      <c r="D334" s="47" t="s">
        <v>327</v>
      </c>
      <c r="E334" s="6" t="s">
        <v>164</v>
      </c>
      <c r="F334" s="71"/>
      <c r="G334" s="71"/>
      <c r="H334" s="71">
        <v>5200</v>
      </c>
      <c r="I334" s="17"/>
      <c r="J334" s="71">
        <f t="shared" si="102"/>
        <v>5200</v>
      </c>
      <c r="K334" s="71"/>
      <c r="L334" s="71"/>
      <c r="M334" s="71"/>
      <c r="N334" s="23"/>
    </row>
    <row r="335" spans="1:15" ht="39" customHeight="1" x14ac:dyDescent="0.25">
      <c r="A335" s="24" t="str">
        <f t="shared" si="73"/>
        <v>a</v>
      </c>
      <c r="C335" s="31"/>
      <c r="D335" s="47" t="s">
        <v>199</v>
      </c>
      <c r="E335" s="6" t="s">
        <v>164</v>
      </c>
      <c r="F335" s="71"/>
      <c r="G335" s="71"/>
      <c r="H335" s="71">
        <v>16766</v>
      </c>
      <c r="I335" s="17"/>
      <c r="J335" s="71">
        <f t="shared" si="102"/>
        <v>16766</v>
      </c>
      <c r="K335" s="71"/>
      <c r="L335" s="71"/>
      <c r="M335" s="71"/>
      <c r="N335" s="23"/>
    </row>
    <row r="336" spans="1:15" ht="27" customHeight="1" x14ac:dyDescent="0.25">
      <c r="A336" s="24" t="str">
        <f t="shared" si="73"/>
        <v>a</v>
      </c>
      <c r="C336" s="31"/>
      <c r="D336" s="2" t="s">
        <v>199</v>
      </c>
      <c r="E336" s="1" t="s">
        <v>164</v>
      </c>
      <c r="F336" s="17"/>
      <c r="G336" s="17"/>
      <c r="H336" s="71">
        <v>10800</v>
      </c>
      <c r="I336" s="17"/>
      <c r="J336" s="71">
        <f t="shared" si="102"/>
        <v>10800</v>
      </c>
      <c r="K336" s="17"/>
      <c r="L336" s="17"/>
      <c r="M336" s="17"/>
      <c r="N336" s="23"/>
    </row>
    <row r="337" spans="1:15" ht="27" customHeight="1" x14ac:dyDescent="0.25">
      <c r="A337" s="24"/>
      <c r="C337" s="31"/>
      <c r="D337" s="2" t="s">
        <v>328</v>
      </c>
      <c r="E337" s="1" t="s">
        <v>164</v>
      </c>
      <c r="F337" s="17"/>
      <c r="G337" s="17"/>
      <c r="H337" s="71">
        <v>90</v>
      </c>
      <c r="I337" s="17"/>
      <c r="J337" s="71">
        <f t="shared" si="102"/>
        <v>90</v>
      </c>
      <c r="K337" s="17"/>
      <c r="L337" s="17"/>
      <c r="M337" s="17"/>
      <c r="N337" s="23"/>
    </row>
    <row r="338" spans="1:15" ht="27" customHeight="1" x14ac:dyDescent="0.25">
      <c r="A338" s="24" t="str">
        <f t="shared" si="73"/>
        <v>a</v>
      </c>
      <c r="C338" s="31"/>
      <c r="D338" s="2" t="s">
        <v>199</v>
      </c>
      <c r="E338" s="1" t="s">
        <v>164</v>
      </c>
      <c r="F338" s="17"/>
      <c r="G338" s="17"/>
      <c r="H338" s="71">
        <v>700</v>
      </c>
      <c r="I338" s="17"/>
      <c r="J338" s="71">
        <f t="shared" si="102"/>
        <v>700</v>
      </c>
      <c r="K338" s="17"/>
      <c r="L338" s="17"/>
      <c r="M338" s="17"/>
      <c r="N338" s="23"/>
    </row>
    <row r="339" spans="1:15" ht="27" customHeight="1" x14ac:dyDescent="0.25">
      <c r="A339" s="24" t="str">
        <f t="shared" si="73"/>
        <v>a</v>
      </c>
      <c r="C339" s="31"/>
      <c r="D339" s="2" t="s">
        <v>329</v>
      </c>
      <c r="E339" s="1" t="s">
        <v>164</v>
      </c>
      <c r="F339" s="17"/>
      <c r="G339" s="17"/>
      <c r="H339" s="71">
        <v>9702</v>
      </c>
      <c r="I339" s="17"/>
      <c r="J339" s="71">
        <f t="shared" si="102"/>
        <v>9702</v>
      </c>
      <c r="K339" s="17"/>
      <c r="L339" s="17"/>
      <c r="M339" s="17"/>
      <c r="N339" s="23"/>
    </row>
    <row r="340" spans="1:15" ht="27.75" customHeight="1" x14ac:dyDescent="0.25">
      <c r="A340" s="24" t="str">
        <f t="shared" si="73"/>
        <v>a</v>
      </c>
      <c r="B340">
        <v>1</v>
      </c>
      <c r="C340" s="29" t="s">
        <v>124</v>
      </c>
      <c r="D340" s="4" t="s">
        <v>11</v>
      </c>
      <c r="E340" s="9"/>
      <c r="F340" s="70">
        <f t="shared" ref="F340:M340" si="103">F341+F349</f>
        <v>28329.559999999998</v>
      </c>
      <c r="G340" s="70">
        <f t="shared" si="103"/>
        <v>6550.6</v>
      </c>
      <c r="H340" s="14">
        <f t="shared" si="103"/>
        <v>9360</v>
      </c>
      <c r="I340" s="14">
        <f t="shared" si="103"/>
        <v>0</v>
      </c>
      <c r="J340" s="70">
        <f t="shared" si="103"/>
        <v>44240.159999999996</v>
      </c>
      <c r="K340" s="70">
        <f t="shared" si="103"/>
        <v>34850</v>
      </c>
      <c r="L340" s="70"/>
      <c r="M340" s="70">
        <f t="shared" si="103"/>
        <v>9390.159999999998</v>
      </c>
      <c r="N340" s="16"/>
    </row>
    <row r="341" spans="1:15" ht="36" customHeight="1" x14ac:dyDescent="0.25">
      <c r="A341" s="24" t="str">
        <f t="shared" si="73"/>
        <v>a</v>
      </c>
      <c r="B341">
        <v>1</v>
      </c>
      <c r="C341" s="30" t="s">
        <v>125</v>
      </c>
      <c r="D341" s="3" t="s">
        <v>11</v>
      </c>
      <c r="E341" s="11"/>
      <c r="F341" s="72">
        <f t="shared" ref="F341:K341" si="104">SUM(F342:F348)</f>
        <v>329.55999999999767</v>
      </c>
      <c r="G341" s="72">
        <f t="shared" si="104"/>
        <v>0.6000000000003638</v>
      </c>
      <c r="H341" s="16">
        <f t="shared" si="104"/>
        <v>0</v>
      </c>
      <c r="I341" s="16">
        <f t="shared" si="104"/>
        <v>0</v>
      </c>
      <c r="J341" s="72">
        <f t="shared" si="104"/>
        <v>330.15999999999804</v>
      </c>
      <c r="K341" s="72">
        <f t="shared" si="104"/>
        <v>300</v>
      </c>
      <c r="L341" s="72" t="s">
        <v>346</v>
      </c>
      <c r="M341" s="72">
        <f>J341-K341</f>
        <v>30.159999999998035</v>
      </c>
      <c r="N341" s="16"/>
      <c r="O341" t="s">
        <v>348</v>
      </c>
    </row>
    <row r="342" spans="1:15" ht="68.25" customHeight="1" x14ac:dyDescent="0.25">
      <c r="A342" s="24" t="str">
        <f t="shared" si="73"/>
        <v>a</v>
      </c>
      <c r="C342" s="32"/>
      <c r="D342" s="47" t="s">
        <v>185</v>
      </c>
      <c r="E342" s="6" t="s">
        <v>172</v>
      </c>
      <c r="F342" s="71"/>
      <c r="G342" s="71">
        <v>0.6000000000003638</v>
      </c>
      <c r="H342" s="17"/>
      <c r="I342" s="17"/>
      <c r="J342" s="71">
        <f t="shared" ref="J342:J348" si="105">F342+G342+H342+I342</f>
        <v>0.6000000000003638</v>
      </c>
      <c r="K342" s="71"/>
      <c r="L342" s="71"/>
      <c r="M342" s="71"/>
      <c r="N342" s="17"/>
    </row>
    <row r="343" spans="1:15" ht="50.25" customHeight="1" x14ac:dyDescent="0.25">
      <c r="A343" s="24" t="str">
        <f t="shared" si="73"/>
        <v>a</v>
      </c>
      <c r="C343" s="32"/>
      <c r="D343" s="47" t="s">
        <v>267</v>
      </c>
      <c r="E343" s="6" t="s">
        <v>172</v>
      </c>
      <c r="F343" s="71">
        <v>329.55999999999767</v>
      </c>
      <c r="G343" s="71"/>
      <c r="H343" s="17"/>
      <c r="I343" s="17"/>
      <c r="J343" s="71">
        <f t="shared" si="105"/>
        <v>329.55999999999767</v>
      </c>
      <c r="K343" s="71">
        <v>300</v>
      </c>
      <c r="L343" s="71" t="s">
        <v>346</v>
      </c>
      <c r="M343" s="71"/>
      <c r="N343" s="23"/>
      <c r="O343" t="s">
        <v>348</v>
      </c>
    </row>
    <row r="344" spans="1:15" ht="27" hidden="1" customHeight="1" x14ac:dyDescent="0.25">
      <c r="A344" s="24" t="str">
        <f t="shared" ref="A344:A407" si="106">IF(OR(F344&lt;&gt;0,G344&lt;&gt;0,H344&lt;&gt;0),"a","b")</f>
        <v>b</v>
      </c>
      <c r="C344" s="32"/>
      <c r="D344" s="6"/>
      <c r="E344" s="6"/>
      <c r="F344" s="17"/>
      <c r="G344" s="17"/>
      <c r="H344" s="17"/>
      <c r="I344" s="17"/>
      <c r="J344" s="17">
        <f t="shared" si="105"/>
        <v>0</v>
      </c>
      <c r="K344" s="17"/>
      <c r="L344" s="17"/>
      <c r="M344" s="17"/>
      <c r="N344" s="23"/>
    </row>
    <row r="345" spans="1:15" ht="27" hidden="1" customHeight="1" x14ac:dyDescent="0.25">
      <c r="A345" s="24" t="str">
        <f t="shared" si="106"/>
        <v>b</v>
      </c>
      <c r="C345" s="32"/>
      <c r="D345" s="6"/>
      <c r="E345" s="5"/>
      <c r="F345" s="17"/>
      <c r="G345" s="17"/>
      <c r="H345" s="17"/>
      <c r="I345" s="17"/>
      <c r="J345" s="17">
        <f t="shared" si="105"/>
        <v>0</v>
      </c>
      <c r="K345" s="17"/>
      <c r="L345" s="17"/>
      <c r="M345" s="17"/>
      <c r="N345" s="23"/>
    </row>
    <row r="346" spans="1:15" ht="27" hidden="1" customHeight="1" x14ac:dyDescent="0.25">
      <c r="A346" s="24" t="str">
        <f t="shared" si="106"/>
        <v>b</v>
      </c>
      <c r="C346" s="32"/>
      <c r="D346" s="6"/>
      <c r="E346" s="5"/>
      <c r="F346" s="17"/>
      <c r="G346" s="17"/>
      <c r="H346" s="17"/>
      <c r="I346" s="17"/>
      <c r="J346" s="17">
        <f t="shared" si="105"/>
        <v>0</v>
      </c>
      <c r="K346" s="17"/>
      <c r="L346" s="17"/>
      <c r="M346" s="17"/>
      <c r="N346" s="23"/>
    </row>
    <row r="347" spans="1:15" ht="27" hidden="1" customHeight="1" x14ac:dyDescent="0.25">
      <c r="A347" s="24" t="str">
        <f t="shared" si="106"/>
        <v>b</v>
      </c>
      <c r="C347" s="32"/>
      <c r="D347" s="2"/>
      <c r="E347" s="1"/>
      <c r="F347" s="17"/>
      <c r="G347" s="17"/>
      <c r="H347" s="17"/>
      <c r="I347" s="17"/>
      <c r="J347" s="17">
        <f t="shared" si="105"/>
        <v>0</v>
      </c>
      <c r="K347" s="17"/>
      <c r="L347" s="17"/>
      <c r="M347" s="17"/>
      <c r="N347" s="23"/>
    </row>
    <row r="348" spans="1:15" ht="27" hidden="1" customHeight="1" x14ac:dyDescent="0.25">
      <c r="A348" s="24" t="str">
        <f t="shared" si="106"/>
        <v>b</v>
      </c>
      <c r="C348" s="32"/>
      <c r="D348" s="2"/>
      <c r="E348" s="2"/>
      <c r="F348" s="17"/>
      <c r="G348" s="17"/>
      <c r="H348" s="17"/>
      <c r="I348" s="17"/>
      <c r="J348" s="17">
        <f t="shared" si="105"/>
        <v>0</v>
      </c>
      <c r="K348" s="17"/>
      <c r="L348" s="17"/>
      <c r="M348" s="17"/>
      <c r="N348" s="23"/>
    </row>
    <row r="349" spans="1:15" ht="72" customHeight="1" x14ac:dyDescent="0.25">
      <c r="A349" s="24" t="str">
        <f t="shared" si="106"/>
        <v>a</v>
      </c>
      <c r="B349">
        <v>1</v>
      </c>
      <c r="C349" s="30" t="s">
        <v>126</v>
      </c>
      <c r="D349" s="3" t="s">
        <v>127</v>
      </c>
      <c r="E349" s="3"/>
      <c r="F349" s="72">
        <f t="shared" ref="F349:J349" si="107">SUM(F350:F353)</f>
        <v>28000</v>
      </c>
      <c r="G349" s="72">
        <f t="shared" si="107"/>
        <v>6550</v>
      </c>
      <c r="H349" s="72">
        <f t="shared" si="107"/>
        <v>9360</v>
      </c>
      <c r="I349" s="16">
        <f t="shared" si="107"/>
        <v>0</v>
      </c>
      <c r="J349" s="72">
        <f t="shared" si="107"/>
        <v>43910</v>
      </c>
      <c r="K349" s="72">
        <v>34550</v>
      </c>
      <c r="L349" s="72" t="s">
        <v>306</v>
      </c>
      <c r="M349" s="72">
        <f>J349-K349</f>
        <v>9360</v>
      </c>
      <c r="N349" s="16">
        <v>28000</v>
      </c>
      <c r="O349" t="s">
        <v>349</v>
      </c>
    </row>
    <row r="350" spans="1:15" ht="42" customHeight="1" x14ac:dyDescent="0.25">
      <c r="A350" s="24" t="str">
        <f t="shared" si="106"/>
        <v>a</v>
      </c>
      <c r="C350" s="32"/>
      <c r="D350" s="68" t="s">
        <v>202</v>
      </c>
      <c r="E350" s="2" t="s">
        <v>164</v>
      </c>
      <c r="F350" s="71"/>
      <c r="G350" s="71">
        <v>6550</v>
      </c>
      <c r="H350" s="71"/>
      <c r="I350" s="17"/>
      <c r="J350" s="71">
        <f t="shared" ref="J350:J353" si="108">F350+G350+H350+I350</f>
        <v>6550</v>
      </c>
      <c r="K350" s="71"/>
      <c r="L350" s="71"/>
      <c r="M350" s="71"/>
      <c r="N350" s="23"/>
    </row>
    <row r="351" spans="1:15" ht="45.75" customHeight="1" x14ac:dyDescent="0.25">
      <c r="A351" s="24" t="str">
        <f t="shared" si="106"/>
        <v>a</v>
      </c>
      <c r="C351" s="32"/>
      <c r="D351" s="68" t="s">
        <v>268</v>
      </c>
      <c r="E351" s="2" t="s">
        <v>164</v>
      </c>
      <c r="F351" s="71">
        <v>28000</v>
      </c>
      <c r="G351" s="71"/>
      <c r="H351" s="71"/>
      <c r="I351" s="17"/>
      <c r="J351" s="71">
        <f t="shared" si="108"/>
        <v>28000</v>
      </c>
      <c r="K351" s="71"/>
      <c r="L351" s="71"/>
      <c r="M351" s="71"/>
      <c r="N351" s="23"/>
    </row>
    <row r="352" spans="1:15" ht="27" customHeight="1" x14ac:dyDescent="0.25">
      <c r="A352" s="24" t="str">
        <f t="shared" si="106"/>
        <v>a</v>
      </c>
      <c r="C352" s="32"/>
      <c r="D352" s="68" t="s">
        <v>330</v>
      </c>
      <c r="E352" s="2" t="s">
        <v>164</v>
      </c>
      <c r="F352" s="17"/>
      <c r="G352" s="17"/>
      <c r="H352" s="71">
        <v>8000</v>
      </c>
      <c r="I352" s="17"/>
      <c r="J352" s="71">
        <f t="shared" si="108"/>
        <v>8000</v>
      </c>
      <c r="K352" s="17"/>
      <c r="L352" s="17"/>
      <c r="M352" s="17"/>
      <c r="N352" s="23"/>
    </row>
    <row r="353" spans="1:15" ht="27" customHeight="1" x14ac:dyDescent="0.25">
      <c r="A353" s="24" t="str">
        <f t="shared" si="106"/>
        <v>a</v>
      </c>
      <c r="C353" s="32"/>
      <c r="D353" s="68" t="s">
        <v>331</v>
      </c>
      <c r="E353" s="2" t="s">
        <v>164</v>
      </c>
      <c r="F353" s="17"/>
      <c r="G353" s="17"/>
      <c r="H353" s="71">
        <v>1360</v>
      </c>
      <c r="I353" s="17"/>
      <c r="J353" s="71">
        <f t="shared" si="108"/>
        <v>1360</v>
      </c>
      <c r="K353" s="17"/>
      <c r="L353" s="17"/>
      <c r="M353" s="17"/>
      <c r="N353" s="23"/>
    </row>
    <row r="354" spans="1:15" ht="27" hidden="1" customHeight="1" x14ac:dyDescent="0.25">
      <c r="A354" s="24" t="str">
        <f t="shared" si="106"/>
        <v>b</v>
      </c>
      <c r="B354">
        <v>1</v>
      </c>
      <c r="C354" s="29" t="s">
        <v>128</v>
      </c>
      <c r="D354" s="4" t="s">
        <v>129</v>
      </c>
      <c r="E354" s="9"/>
      <c r="F354" s="14">
        <f>F355</f>
        <v>0</v>
      </c>
      <c r="G354" s="14">
        <f t="shared" ref="G354:M354" si="109">G355</f>
        <v>0</v>
      </c>
      <c r="H354" s="14">
        <f t="shared" si="109"/>
        <v>0</v>
      </c>
      <c r="I354" s="14">
        <f t="shared" si="109"/>
        <v>0</v>
      </c>
      <c r="J354" s="14">
        <f t="shared" si="109"/>
        <v>0</v>
      </c>
      <c r="K354" s="14">
        <f t="shared" si="109"/>
        <v>0</v>
      </c>
      <c r="L354" s="14"/>
      <c r="M354" s="14">
        <f t="shared" si="109"/>
        <v>0</v>
      </c>
      <c r="N354" s="16">
        <f t="shared" ref="N354" si="110">SUM(N355:N358)</f>
        <v>0</v>
      </c>
    </row>
    <row r="355" spans="1:15" ht="27" hidden="1" customHeight="1" x14ac:dyDescent="0.25">
      <c r="A355" s="24" t="str">
        <f t="shared" si="106"/>
        <v>b</v>
      </c>
      <c r="C355" s="32"/>
      <c r="D355" s="48"/>
      <c r="E355" s="2"/>
      <c r="F355" s="17"/>
      <c r="G355" s="17"/>
      <c r="H355" s="17"/>
      <c r="I355" s="17"/>
      <c r="J355" s="17">
        <f>F355+G355+H355+I355</f>
        <v>0</v>
      </c>
      <c r="K355" s="17"/>
      <c r="L355" s="17"/>
      <c r="M355" s="17"/>
      <c r="N355" s="23"/>
    </row>
    <row r="356" spans="1:15" ht="66.75" customHeight="1" x14ac:dyDescent="0.25">
      <c r="A356" s="24" t="str">
        <f t="shared" si="106"/>
        <v>a</v>
      </c>
      <c r="B356">
        <v>1</v>
      </c>
      <c r="C356" s="29" t="s">
        <v>23</v>
      </c>
      <c r="D356" s="4" t="s">
        <v>24</v>
      </c>
      <c r="E356" s="12"/>
      <c r="F356" s="70">
        <f>F357+F359+F362+F364+F375+F381+F397+F428+F433+F436+F439</f>
        <v>1050600.1200000001</v>
      </c>
      <c r="G356" s="70">
        <f t="shared" ref="G356:M356" si="111">G357+G359+G362+G364+G375+G381+G397+G428+G433+G436+G439</f>
        <v>91792.72</v>
      </c>
      <c r="H356" s="14">
        <f t="shared" si="111"/>
        <v>157088.36000000004</v>
      </c>
      <c r="I356" s="14">
        <f t="shared" si="111"/>
        <v>0</v>
      </c>
      <c r="J356" s="70">
        <f t="shared" si="111"/>
        <v>1299481.2000000002</v>
      </c>
      <c r="K356" s="70">
        <f t="shared" si="111"/>
        <v>291200</v>
      </c>
      <c r="L356" s="19" t="s">
        <v>302</v>
      </c>
      <c r="M356" s="70">
        <f t="shared" si="111"/>
        <v>1008281.2000000001</v>
      </c>
      <c r="N356" s="14"/>
      <c r="O356" t="s">
        <v>301</v>
      </c>
    </row>
    <row r="357" spans="1:15" ht="27" customHeight="1" x14ac:dyDescent="0.25">
      <c r="A357" s="24" t="str">
        <f t="shared" si="106"/>
        <v>a</v>
      </c>
      <c r="B357">
        <v>1</v>
      </c>
      <c r="C357" s="30" t="s">
        <v>130</v>
      </c>
      <c r="D357" s="3" t="s">
        <v>12</v>
      </c>
      <c r="E357" s="3"/>
      <c r="F357" s="72">
        <f t="shared" ref="F357:K357" si="112">F358</f>
        <v>33060</v>
      </c>
      <c r="G357" s="72">
        <f t="shared" si="112"/>
        <v>0</v>
      </c>
      <c r="H357" s="16">
        <f t="shared" si="112"/>
        <v>0</v>
      </c>
      <c r="I357" s="16">
        <f t="shared" si="112"/>
        <v>0</v>
      </c>
      <c r="J357" s="72">
        <f t="shared" si="112"/>
        <v>33060</v>
      </c>
      <c r="K357" s="72">
        <f t="shared" si="112"/>
        <v>33000</v>
      </c>
      <c r="L357" s="72"/>
      <c r="M357" s="72">
        <f>J357-K357</f>
        <v>60</v>
      </c>
      <c r="N357" s="16"/>
    </row>
    <row r="358" spans="1:15" ht="48" customHeight="1" x14ac:dyDescent="0.25">
      <c r="A358" s="24" t="str">
        <f t="shared" si="106"/>
        <v>a</v>
      </c>
      <c r="C358" s="32"/>
      <c r="D358" s="47" t="s">
        <v>269</v>
      </c>
      <c r="E358" s="5" t="s">
        <v>172</v>
      </c>
      <c r="F358" s="71">
        <v>33060</v>
      </c>
      <c r="G358" s="71"/>
      <c r="H358" s="17"/>
      <c r="I358" s="17"/>
      <c r="J358" s="71">
        <f>F358+G358+H358+I358</f>
        <v>33060</v>
      </c>
      <c r="K358" s="71">
        <v>33000</v>
      </c>
      <c r="L358" s="71"/>
      <c r="M358" s="71"/>
      <c r="N358" s="17"/>
    </row>
    <row r="359" spans="1:15" ht="27.75" customHeight="1" x14ac:dyDescent="0.25">
      <c r="A359" s="24" t="str">
        <f t="shared" si="106"/>
        <v>a</v>
      </c>
      <c r="B359">
        <v>1</v>
      </c>
      <c r="C359" s="30" t="s">
        <v>131</v>
      </c>
      <c r="D359" s="3" t="s">
        <v>13</v>
      </c>
      <c r="E359" s="3"/>
      <c r="F359" s="72">
        <f>F360+F361</f>
        <v>99070</v>
      </c>
      <c r="G359" s="72">
        <f t="shared" ref="G359:K359" si="113">G360+G361</f>
        <v>0</v>
      </c>
      <c r="H359" s="16">
        <f t="shared" si="113"/>
        <v>0</v>
      </c>
      <c r="I359" s="16">
        <f t="shared" si="113"/>
        <v>0</v>
      </c>
      <c r="J359" s="72">
        <f t="shared" si="113"/>
        <v>99070</v>
      </c>
      <c r="K359" s="72">
        <f t="shared" si="113"/>
        <v>0</v>
      </c>
      <c r="L359" s="72"/>
      <c r="M359" s="72">
        <f>J359-K359</f>
        <v>99070</v>
      </c>
      <c r="N359" s="16">
        <v>99000</v>
      </c>
    </row>
    <row r="360" spans="1:15" ht="56.25" customHeight="1" x14ac:dyDescent="0.25">
      <c r="A360" s="24" t="str">
        <f t="shared" si="106"/>
        <v>a</v>
      </c>
      <c r="C360" s="32"/>
      <c r="D360" s="47" t="s">
        <v>271</v>
      </c>
      <c r="E360" s="5" t="s">
        <v>172</v>
      </c>
      <c r="F360" s="71">
        <v>66</v>
      </c>
      <c r="G360" s="71"/>
      <c r="H360" s="17"/>
      <c r="I360" s="17"/>
      <c r="J360" s="71">
        <f t="shared" ref="J360:J361" si="114">F360+G360+H360+I360</f>
        <v>66</v>
      </c>
      <c r="K360" s="71"/>
      <c r="L360" s="71"/>
      <c r="M360" s="71"/>
      <c r="N360" s="17"/>
    </row>
    <row r="361" spans="1:15" s="57" customFormat="1" ht="94.5" customHeight="1" x14ac:dyDescent="0.25">
      <c r="A361" s="24" t="str">
        <f t="shared" si="106"/>
        <v>a</v>
      </c>
      <c r="C361" s="32"/>
      <c r="D361" s="47" t="s">
        <v>270</v>
      </c>
      <c r="E361" s="5" t="s">
        <v>172</v>
      </c>
      <c r="F361" s="74">
        <v>99004</v>
      </c>
      <c r="G361" s="74"/>
      <c r="H361" s="58"/>
      <c r="I361" s="58"/>
      <c r="J361" s="71">
        <f t="shared" si="114"/>
        <v>99004</v>
      </c>
      <c r="K361" s="74"/>
      <c r="L361" s="74"/>
      <c r="M361" s="74"/>
      <c r="N361" s="17"/>
    </row>
    <row r="362" spans="1:15" ht="36" hidden="1" x14ac:dyDescent="0.25">
      <c r="A362" s="24" t="str">
        <f t="shared" si="106"/>
        <v>b</v>
      </c>
      <c r="B362">
        <v>1</v>
      </c>
      <c r="C362" s="30" t="s">
        <v>132</v>
      </c>
      <c r="D362" s="3" t="s">
        <v>36</v>
      </c>
      <c r="E362" s="3"/>
      <c r="F362" s="16">
        <f>F363</f>
        <v>0</v>
      </c>
      <c r="G362" s="16">
        <f t="shared" ref="G362:M362" si="115">G363</f>
        <v>0</v>
      </c>
      <c r="H362" s="16">
        <f t="shared" si="115"/>
        <v>0</v>
      </c>
      <c r="I362" s="16">
        <f t="shared" si="115"/>
        <v>0</v>
      </c>
      <c r="J362" s="16">
        <f t="shared" si="115"/>
        <v>0</v>
      </c>
      <c r="K362" s="16">
        <f t="shared" si="115"/>
        <v>0</v>
      </c>
      <c r="L362" s="16"/>
      <c r="M362" s="16">
        <f t="shared" si="115"/>
        <v>0</v>
      </c>
      <c r="N362" s="17"/>
    </row>
    <row r="363" spans="1:15" ht="27.75" hidden="1" customHeight="1" x14ac:dyDescent="0.25">
      <c r="A363" s="24" t="str">
        <f t="shared" si="106"/>
        <v>b</v>
      </c>
      <c r="C363" s="32"/>
      <c r="D363" s="47"/>
      <c r="E363" s="5"/>
      <c r="F363" s="17"/>
      <c r="G363" s="17"/>
      <c r="H363" s="17"/>
      <c r="I363" s="17"/>
      <c r="J363" s="17">
        <f>F363+G363+H363+I363</f>
        <v>0</v>
      </c>
      <c r="K363" s="17"/>
      <c r="L363" s="17"/>
      <c r="M363" s="17"/>
      <c r="N363" s="17"/>
    </row>
    <row r="364" spans="1:15" ht="27.75" customHeight="1" x14ac:dyDescent="0.25">
      <c r="A364" s="24" t="str">
        <f t="shared" si="106"/>
        <v>a</v>
      </c>
      <c r="B364">
        <v>1</v>
      </c>
      <c r="C364" s="30" t="s">
        <v>133</v>
      </c>
      <c r="D364" s="3" t="s">
        <v>14</v>
      </c>
      <c r="E364" s="3"/>
      <c r="F364" s="72">
        <f t="shared" ref="F364:J364" si="116">SUM(F365:F374)</f>
        <v>742839.2100000002</v>
      </c>
      <c r="G364" s="72">
        <f t="shared" si="116"/>
        <v>685.08000000000175</v>
      </c>
      <c r="H364" s="16">
        <f t="shared" si="116"/>
        <v>0</v>
      </c>
      <c r="I364" s="16">
        <f t="shared" si="116"/>
        <v>0</v>
      </c>
      <c r="J364" s="72">
        <f t="shared" si="116"/>
        <v>743524.29000000015</v>
      </c>
      <c r="K364" s="72">
        <v>50000</v>
      </c>
      <c r="L364" s="72" t="s">
        <v>304</v>
      </c>
      <c r="M364" s="72">
        <f>J364-K364</f>
        <v>693524.29000000015</v>
      </c>
      <c r="N364" s="16">
        <v>742000</v>
      </c>
    </row>
    <row r="365" spans="1:15" ht="42" customHeight="1" x14ac:dyDescent="0.25">
      <c r="A365" s="24" t="str">
        <f t="shared" si="106"/>
        <v>a</v>
      </c>
      <c r="C365" s="32"/>
      <c r="D365" s="50" t="s">
        <v>174</v>
      </c>
      <c r="E365" s="5" t="s">
        <v>172</v>
      </c>
      <c r="F365" s="71"/>
      <c r="G365" s="71">
        <v>680.16000000000349</v>
      </c>
      <c r="H365" s="17"/>
      <c r="I365" s="17"/>
      <c r="J365" s="71">
        <f t="shared" ref="J365:J374" si="117">F365+G365+H365+I365</f>
        <v>680.16000000000349</v>
      </c>
      <c r="K365" s="71"/>
      <c r="L365" s="71"/>
      <c r="M365" s="71"/>
      <c r="N365" s="23"/>
    </row>
    <row r="366" spans="1:15" ht="46.5" customHeight="1" x14ac:dyDescent="0.25">
      <c r="A366" s="24" t="str">
        <f t="shared" si="106"/>
        <v>a</v>
      </c>
      <c r="C366" s="32"/>
      <c r="D366" s="50" t="s">
        <v>176</v>
      </c>
      <c r="E366" s="5" t="s">
        <v>172</v>
      </c>
      <c r="F366" s="71"/>
      <c r="G366" s="71">
        <v>4.9199999999982538</v>
      </c>
      <c r="H366" s="17"/>
      <c r="I366" s="17"/>
      <c r="J366" s="71">
        <f t="shared" si="117"/>
        <v>4.9199999999982538</v>
      </c>
      <c r="K366" s="71"/>
      <c r="L366" s="71"/>
      <c r="M366" s="71"/>
      <c r="N366" s="23"/>
    </row>
    <row r="367" spans="1:15" ht="39" customHeight="1" x14ac:dyDescent="0.25">
      <c r="A367" s="24" t="str">
        <f t="shared" si="106"/>
        <v>a</v>
      </c>
      <c r="C367" s="32"/>
      <c r="D367" s="50" t="s">
        <v>272</v>
      </c>
      <c r="E367" s="5" t="s">
        <v>172</v>
      </c>
      <c r="F367" s="75">
        <v>2.1799999999930151</v>
      </c>
      <c r="G367" s="71"/>
      <c r="H367" s="17"/>
      <c r="I367" s="17"/>
      <c r="J367" s="71">
        <f t="shared" si="117"/>
        <v>2.1799999999930151</v>
      </c>
      <c r="K367" s="71"/>
      <c r="L367" s="71"/>
      <c r="M367" s="71"/>
      <c r="N367" s="23"/>
    </row>
    <row r="368" spans="1:15" ht="41.25" customHeight="1" x14ac:dyDescent="0.25">
      <c r="A368" s="24" t="str">
        <f t="shared" si="106"/>
        <v>a</v>
      </c>
      <c r="C368" s="32"/>
      <c r="D368" s="50" t="s">
        <v>273</v>
      </c>
      <c r="E368" s="5" t="s">
        <v>172</v>
      </c>
      <c r="F368" s="71">
        <v>4.9999999988358468E-2</v>
      </c>
      <c r="G368" s="71"/>
      <c r="H368" s="17"/>
      <c r="I368" s="17"/>
      <c r="J368" s="71">
        <f t="shared" si="117"/>
        <v>4.9999999988358468E-2</v>
      </c>
      <c r="K368" s="71"/>
      <c r="L368" s="71"/>
      <c r="M368" s="71"/>
      <c r="N368" s="23"/>
    </row>
    <row r="369" spans="1:15" ht="36.75" customHeight="1" x14ac:dyDescent="0.25">
      <c r="A369" s="24" t="str">
        <f t="shared" si="106"/>
        <v>a</v>
      </c>
      <c r="C369" s="32"/>
      <c r="D369" s="50" t="s">
        <v>274</v>
      </c>
      <c r="E369" s="5" t="s">
        <v>172</v>
      </c>
      <c r="F369" s="71">
        <v>2.3999999999068677</v>
      </c>
      <c r="G369" s="71"/>
      <c r="H369" s="17"/>
      <c r="I369" s="17"/>
      <c r="J369" s="71">
        <f t="shared" si="117"/>
        <v>2.3999999999068677</v>
      </c>
      <c r="K369" s="71"/>
      <c r="L369" s="71"/>
      <c r="M369" s="71"/>
      <c r="N369" s="23"/>
    </row>
    <row r="370" spans="1:15" ht="36.75" customHeight="1" x14ac:dyDescent="0.25">
      <c r="A370" s="24" t="str">
        <f t="shared" si="106"/>
        <v>a</v>
      </c>
      <c r="C370" s="32"/>
      <c r="D370" s="50" t="s">
        <v>275</v>
      </c>
      <c r="E370" s="5" t="s">
        <v>172</v>
      </c>
      <c r="F370" s="71">
        <v>84.099999999976717</v>
      </c>
      <c r="G370" s="71"/>
      <c r="H370" s="17"/>
      <c r="I370" s="17"/>
      <c r="J370" s="71">
        <f t="shared" si="117"/>
        <v>84.099999999976717</v>
      </c>
      <c r="K370" s="71"/>
      <c r="L370" s="71"/>
      <c r="M370" s="71"/>
      <c r="N370" s="23"/>
    </row>
    <row r="371" spans="1:15" ht="36.75" customHeight="1" x14ac:dyDescent="0.25">
      <c r="A371" s="24" t="str">
        <f t="shared" si="106"/>
        <v>a</v>
      </c>
      <c r="C371" s="32"/>
      <c r="D371" s="50" t="s">
        <v>276</v>
      </c>
      <c r="E371" s="5" t="s">
        <v>172</v>
      </c>
      <c r="F371" s="71">
        <v>515174.29000000004</v>
      </c>
      <c r="G371" s="71"/>
      <c r="H371" s="17"/>
      <c r="I371" s="17"/>
      <c r="J371" s="71">
        <f t="shared" si="117"/>
        <v>515174.29000000004</v>
      </c>
      <c r="K371" s="71"/>
      <c r="L371" s="71"/>
      <c r="M371" s="71"/>
      <c r="N371" s="23"/>
    </row>
    <row r="372" spans="1:15" ht="36.75" customHeight="1" x14ac:dyDescent="0.25">
      <c r="A372" s="24" t="str">
        <f t="shared" si="106"/>
        <v>a</v>
      </c>
      <c r="C372" s="32"/>
      <c r="D372" s="50" t="s">
        <v>277</v>
      </c>
      <c r="E372" s="5" t="s">
        <v>172</v>
      </c>
      <c r="F372" s="71">
        <v>192271.3200000003</v>
      </c>
      <c r="G372" s="71"/>
      <c r="H372" s="17"/>
      <c r="I372" s="17"/>
      <c r="J372" s="71">
        <f t="shared" si="117"/>
        <v>192271.3200000003</v>
      </c>
      <c r="K372" s="71"/>
      <c r="L372" s="71"/>
      <c r="M372" s="71"/>
      <c r="N372" s="23"/>
    </row>
    <row r="373" spans="1:15" ht="51.75" customHeight="1" x14ac:dyDescent="0.25">
      <c r="A373" s="24" t="str">
        <f t="shared" si="106"/>
        <v>a</v>
      </c>
      <c r="C373" s="32"/>
      <c r="D373" s="50" t="s">
        <v>278</v>
      </c>
      <c r="E373" s="1" t="s">
        <v>172</v>
      </c>
      <c r="F373" s="71">
        <v>31317.369999999995</v>
      </c>
      <c r="G373" s="71"/>
      <c r="H373" s="17"/>
      <c r="I373" s="17"/>
      <c r="J373" s="71">
        <f t="shared" si="117"/>
        <v>31317.369999999995</v>
      </c>
      <c r="K373" s="71"/>
      <c r="L373" s="71"/>
      <c r="M373" s="71"/>
      <c r="N373" s="23"/>
    </row>
    <row r="374" spans="1:15" ht="36.75" customHeight="1" x14ac:dyDescent="0.25">
      <c r="A374" s="24" t="str">
        <f t="shared" si="106"/>
        <v>a</v>
      </c>
      <c r="C374" s="32"/>
      <c r="D374" s="47" t="s">
        <v>279</v>
      </c>
      <c r="E374" s="5" t="s">
        <v>172</v>
      </c>
      <c r="F374" s="71">
        <v>3987.5</v>
      </c>
      <c r="G374" s="71"/>
      <c r="H374" s="17"/>
      <c r="I374" s="17"/>
      <c r="J374" s="71">
        <f t="shared" si="117"/>
        <v>3987.5</v>
      </c>
      <c r="K374" s="71"/>
      <c r="L374" s="71"/>
      <c r="M374" s="71"/>
      <c r="N374" s="23"/>
    </row>
    <row r="375" spans="1:15" ht="45.75" customHeight="1" x14ac:dyDescent="0.25">
      <c r="A375" s="24" t="str">
        <f t="shared" si="106"/>
        <v>a</v>
      </c>
      <c r="B375">
        <v>1</v>
      </c>
      <c r="C375" s="30" t="s">
        <v>134</v>
      </c>
      <c r="D375" s="3" t="s">
        <v>15</v>
      </c>
      <c r="E375" s="3"/>
      <c r="F375" s="72">
        <f t="shared" ref="F375:K375" si="118">SUM(F376:F380)</f>
        <v>117.19999999999277</v>
      </c>
      <c r="G375" s="72">
        <f t="shared" si="118"/>
        <v>0</v>
      </c>
      <c r="H375" s="72">
        <f t="shared" si="118"/>
        <v>50</v>
      </c>
      <c r="I375" s="16">
        <f t="shared" si="118"/>
        <v>0</v>
      </c>
      <c r="J375" s="72">
        <f t="shared" si="118"/>
        <v>167.19999999999277</v>
      </c>
      <c r="K375" s="72">
        <f t="shared" si="118"/>
        <v>0</v>
      </c>
      <c r="L375" s="72"/>
      <c r="M375" s="72">
        <f>J375-K375</f>
        <v>167.19999999999277</v>
      </c>
      <c r="N375" s="16"/>
    </row>
    <row r="376" spans="1:15" ht="36.75" customHeight="1" x14ac:dyDescent="0.25">
      <c r="A376" s="24" t="str">
        <f t="shared" si="106"/>
        <v>a</v>
      </c>
      <c r="C376" s="32"/>
      <c r="D376" s="48" t="s">
        <v>281</v>
      </c>
      <c r="E376" s="1" t="s">
        <v>172</v>
      </c>
      <c r="F376" s="71">
        <v>0.25</v>
      </c>
      <c r="G376" s="71"/>
      <c r="H376" s="71"/>
      <c r="I376" s="17"/>
      <c r="J376" s="71">
        <f t="shared" ref="J376:J380" si="119">F376+G376+H376+I376</f>
        <v>0.25</v>
      </c>
      <c r="K376" s="71"/>
      <c r="L376" s="71"/>
      <c r="M376" s="71"/>
      <c r="N376" s="23"/>
    </row>
    <row r="377" spans="1:15" ht="36.75" customHeight="1" x14ac:dyDescent="0.25">
      <c r="A377" s="24" t="str">
        <f t="shared" si="106"/>
        <v>a</v>
      </c>
      <c r="C377" s="32"/>
      <c r="D377" s="48" t="s">
        <v>281</v>
      </c>
      <c r="E377" s="1" t="s">
        <v>172</v>
      </c>
      <c r="F377" s="71">
        <v>0.13000000000101863</v>
      </c>
      <c r="G377" s="71"/>
      <c r="H377" s="71"/>
      <c r="I377" s="17"/>
      <c r="J377" s="71">
        <f t="shared" si="119"/>
        <v>0.13000000000101863</v>
      </c>
      <c r="K377" s="71"/>
      <c r="L377" s="71"/>
      <c r="M377" s="71"/>
      <c r="N377" s="23"/>
    </row>
    <row r="378" spans="1:15" ht="36.75" customHeight="1" x14ac:dyDescent="0.25">
      <c r="A378" s="24" t="str">
        <f t="shared" si="106"/>
        <v>a</v>
      </c>
      <c r="C378" s="32"/>
      <c r="D378" s="48" t="s">
        <v>281</v>
      </c>
      <c r="E378" s="1" t="s">
        <v>172</v>
      </c>
      <c r="F378" s="71">
        <v>0.95999999999185093</v>
      </c>
      <c r="G378" s="71"/>
      <c r="H378" s="71"/>
      <c r="I378" s="17"/>
      <c r="J378" s="71">
        <f t="shared" si="119"/>
        <v>0.95999999999185093</v>
      </c>
      <c r="K378" s="71"/>
      <c r="L378" s="71"/>
      <c r="M378" s="71"/>
      <c r="N378" s="23"/>
    </row>
    <row r="379" spans="1:15" ht="36.75" customHeight="1" x14ac:dyDescent="0.25">
      <c r="A379" s="24" t="str">
        <f t="shared" si="106"/>
        <v>a</v>
      </c>
      <c r="C379" s="32"/>
      <c r="D379" s="48" t="s">
        <v>280</v>
      </c>
      <c r="E379" s="1" t="s">
        <v>172</v>
      </c>
      <c r="F379" s="71">
        <v>115.8599999999999</v>
      </c>
      <c r="G379" s="71"/>
      <c r="H379" s="71"/>
      <c r="I379" s="17"/>
      <c r="J379" s="71">
        <f t="shared" si="119"/>
        <v>115.8599999999999</v>
      </c>
      <c r="K379" s="71"/>
      <c r="L379" s="71"/>
      <c r="M379" s="71"/>
      <c r="N379" s="23"/>
    </row>
    <row r="380" spans="1:15" ht="37.5" customHeight="1" x14ac:dyDescent="0.25">
      <c r="A380" s="24" t="str">
        <f t="shared" si="106"/>
        <v>a</v>
      </c>
      <c r="C380" s="32"/>
      <c r="D380" s="47" t="s">
        <v>332</v>
      </c>
      <c r="E380" s="5" t="s">
        <v>164</v>
      </c>
      <c r="F380" s="17"/>
      <c r="G380" s="17"/>
      <c r="H380" s="71">
        <v>50</v>
      </c>
      <c r="I380" s="17"/>
      <c r="J380" s="71">
        <f t="shared" si="119"/>
        <v>50</v>
      </c>
      <c r="K380" s="17"/>
      <c r="L380" s="17"/>
      <c r="M380" s="17"/>
      <c r="N380" s="23"/>
    </row>
    <row r="381" spans="1:15" ht="75" customHeight="1" x14ac:dyDescent="0.25">
      <c r="A381" s="24" t="str">
        <f t="shared" si="106"/>
        <v>a</v>
      </c>
      <c r="B381">
        <v>1</v>
      </c>
      <c r="C381" s="30" t="s">
        <v>135</v>
      </c>
      <c r="D381" s="3" t="s">
        <v>16</v>
      </c>
      <c r="E381" s="3"/>
      <c r="F381" s="72">
        <f t="shared" ref="F381:J381" si="120">SUM(F382:F396)</f>
        <v>78649.709999999977</v>
      </c>
      <c r="G381" s="72">
        <f t="shared" si="120"/>
        <v>31260.309999999998</v>
      </c>
      <c r="H381" s="72">
        <f t="shared" si="120"/>
        <v>93351.560000000027</v>
      </c>
      <c r="I381" s="16">
        <f t="shared" si="120"/>
        <v>0</v>
      </c>
      <c r="J381" s="72">
        <f t="shared" si="120"/>
        <v>203261.58</v>
      </c>
      <c r="K381" s="72">
        <f>50000+1500</f>
        <v>51500</v>
      </c>
      <c r="L381" s="83" t="s">
        <v>347</v>
      </c>
      <c r="M381" s="72">
        <f>J381-K381</f>
        <v>151761.57999999999</v>
      </c>
      <c r="N381" s="16">
        <v>78000</v>
      </c>
      <c r="O381" t="s">
        <v>348</v>
      </c>
    </row>
    <row r="382" spans="1:15" ht="39.75" customHeight="1" x14ac:dyDescent="0.25">
      <c r="A382" s="24" t="str">
        <f t="shared" si="106"/>
        <v>a</v>
      </c>
      <c r="C382" s="32"/>
      <c r="D382" s="47" t="s">
        <v>175</v>
      </c>
      <c r="E382" s="5" t="s">
        <v>172</v>
      </c>
      <c r="F382" s="71"/>
      <c r="G382" s="71">
        <v>31260.309999999998</v>
      </c>
      <c r="H382" s="17"/>
      <c r="I382" s="17"/>
      <c r="J382" s="71">
        <f t="shared" ref="J382:J396" si="121">F382+G382+H382+I382</f>
        <v>31260.309999999998</v>
      </c>
      <c r="K382" s="71"/>
      <c r="L382" s="71"/>
      <c r="M382" s="71"/>
      <c r="N382" s="23"/>
    </row>
    <row r="383" spans="1:15" ht="54.75" customHeight="1" x14ac:dyDescent="0.25">
      <c r="A383" s="24" t="str">
        <f t="shared" si="106"/>
        <v>a</v>
      </c>
      <c r="C383" s="32"/>
      <c r="D383" s="47" t="s">
        <v>282</v>
      </c>
      <c r="E383" s="5" t="s">
        <v>172</v>
      </c>
      <c r="F383" s="71">
        <v>0.64000000001396984</v>
      </c>
      <c r="G383" s="71"/>
      <c r="H383" s="17"/>
      <c r="I383" s="17"/>
      <c r="J383" s="71">
        <f t="shared" si="121"/>
        <v>0.64000000001396984</v>
      </c>
      <c r="K383" s="71"/>
      <c r="L383" s="71"/>
      <c r="M383" s="71"/>
      <c r="N383" s="23"/>
    </row>
    <row r="384" spans="1:15" ht="54.75" customHeight="1" x14ac:dyDescent="0.25">
      <c r="A384" s="24" t="str">
        <f t="shared" si="106"/>
        <v>a</v>
      </c>
      <c r="C384" s="32"/>
      <c r="D384" s="47" t="s">
        <v>283</v>
      </c>
      <c r="E384" s="5" t="s">
        <v>172</v>
      </c>
      <c r="F384" s="71">
        <v>62.819999999948777</v>
      </c>
      <c r="G384" s="71"/>
      <c r="H384" s="17"/>
      <c r="I384" s="17"/>
      <c r="J384" s="71">
        <f t="shared" si="121"/>
        <v>62.819999999948777</v>
      </c>
      <c r="K384" s="71"/>
      <c r="L384" s="71"/>
      <c r="M384" s="71"/>
      <c r="N384" s="23"/>
    </row>
    <row r="385" spans="1:15" ht="54.75" customHeight="1" x14ac:dyDescent="0.25">
      <c r="A385" s="24" t="str">
        <f t="shared" si="106"/>
        <v>a</v>
      </c>
      <c r="C385" s="32"/>
      <c r="D385" s="47" t="s">
        <v>284</v>
      </c>
      <c r="E385" s="5" t="s">
        <v>172</v>
      </c>
      <c r="F385" s="71">
        <v>5106.4000000000233</v>
      </c>
      <c r="G385" s="71"/>
      <c r="H385" s="17"/>
      <c r="I385" s="17"/>
      <c r="J385" s="71">
        <f t="shared" si="121"/>
        <v>5106.4000000000233</v>
      </c>
      <c r="K385" s="71"/>
      <c r="L385" s="71"/>
      <c r="M385" s="71"/>
      <c r="N385" s="23"/>
    </row>
    <row r="386" spans="1:15" ht="54.75" customHeight="1" x14ac:dyDescent="0.25">
      <c r="A386" s="24" t="str">
        <f t="shared" si="106"/>
        <v>a</v>
      </c>
      <c r="C386" s="32"/>
      <c r="D386" s="47" t="s">
        <v>285</v>
      </c>
      <c r="E386" s="5" t="s">
        <v>172</v>
      </c>
      <c r="F386" s="71">
        <v>552.15000000002328</v>
      </c>
      <c r="G386" s="71"/>
      <c r="H386" s="17"/>
      <c r="I386" s="17"/>
      <c r="J386" s="71">
        <f t="shared" si="121"/>
        <v>552.15000000002328</v>
      </c>
      <c r="K386" s="71"/>
      <c r="L386" s="71"/>
      <c r="M386" s="71"/>
      <c r="N386" s="23"/>
    </row>
    <row r="387" spans="1:15" ht="54.75" customHeight="1" x14ac:dyDescent="0.25">
      <c r="A387" s="24" t="str">
        <f t="shared" si="106"/>
        <v>a</v>
      </c>
      <c r="C387" s="32"/>
      <c r="D387" s="47" t="s">
        <v>286</v>
      </c>
      <c r="E387" s="5" t="s">
        <v>172</v>
      </c>
      <c r="F387" s="71">
        <v>34222.299999999988</v>
      </c>
      <c r="G387" s="71"/>
      <c r="H387" s="17"/>
      <c r="I387" s="17"/>
      <c r="J387" s="71">
        <f t="shared" si="121"/>
        <v>34222.299999999988</v>
      </c>
      <c r="K387" s="71"/>
      <c r="L387" s="71"/>
      <c r="M387" s="71"/>
      <c r="N387" s="23"/>
    </row>
    <row r="388" spans="1:15" ht="54.75" customHeight="1" x14ac:dyDescent="0.25">
      <c r="A388" s="24" t="str">
        <f t="shared" si="106"/>
        <v>a</v>
      </c>
      <c r="C388" s="32"/>
      <c r="D388" s="47" t="s">
        <v>287</v>
      </c>
      <c r="E388" s="5" t="s">
        <v>172</v>
      </c>
      <c r="F388" s="71">
        <v>928.02000000000407</v>
      </c>
      <c r="G388" s="71"/>
      <c r="H388" s="17"/>
      <c r="I388" s="17"/>
      <c r="J388" s="71">
        <f t="shared" si="121"/>
        <v>928.02000000000407</v>
      </c>
      <c r="K388" s="71"/>
      <c r="L388" s="71"/>
      <c r="M388" s="71"/>
      <c r="N388" s="23"/>
    </row>
    <row r="389" spans="1:15" ht="54.75" customHeight="1" x14ac:dyDescent="0.25">
      <c r="A389" s="24" t="str">
        <f t="shared" si="106"/>
        <v>a</v>
      </c>
      <c r="C389" s="32"/>
      <c r="D389" s="47" t="s">
        <v>288</v>
      </c>
      <c r="E389" s="5" t="s">
        <v>172</v>
      </c>
      <c r="F389" s="71">
        <v>12896</v>
      </c>
      <c r="G389" s="71"/>
      <c r="H389" s="17"/>
      <c r="I389" s="17"/>
      <c r="J389" s="71">
        <f t="shared" si="121"/>
        <v>12896</v>
      </c>
      <c r="K389" s="71"/>
      <c r="L389" s="71"/>
      <c r="M389" s="71"/>
      <c r="N389" s="23"/>
    </row>
    <row r="390" spans="1:15" ht="54.75" customHeight="1" x14ac:dyDescent="0.25">
      <c r="A390" s="24" t="str">
        <f t="shared" si="106"/>
        <v>a</v>
      </c>
      <c r="C390" s="32"/>
      <c r="D390" s="48" t="s">
        <v>289</v>
      </c>
      <c r="E390" s="1" t="s">
        <v>172</v>
      </c>
      <c r="F390" s="71">
        <v>50.5</v>
      </c>
      <c r="G390" s="71"/>
      <c r="H390" s="17"/>
      <c r="I390" s="17"/>
      <c r="J390" s="71">
        <f t="shared" si="121"/>
        <v>50.5</v>
      </c>
      <c r="K390" s="71"/>
      <c r="L390" s="71"/>
      <c r="M390" s="71"/>
      <c r="N390" s="23"/>
    </row>
    <row r="391" spans="1:15" ht="54.75" customHeight="1" x14ac:dyDescent="0.25">
      <c r="A391" s="24" t="str">
        <f t="shared" si="106"/>
        <v>a</v>
      </c>
      <c r="C391" s="32"/>
      <c r="D391" s="48" t="s">
        <v>290</v>
      </c>
      <c r="E391" s="1" t="s">
        <v>172</v>
      </c>
      <c r="F391" s="71">
        <v>20120.399999999994</v>
      </c>
      <c r="G391" s="71"/>
      <c r="H391" s="17"/>
      <c r="I391" s="17"/>
      <c r="J391" s="71">
        <f t="shared" si="121"/>
        <v>20120.399999999994</v>
      </c>
      <c r="K391" s="71"/>
      <c r="L391" s="71"/>
      <c r="M391" s="71"/>
      <c r="N391" s="23"/>
    </row>
    <row r="392" spans="1:15" ht="54.75" customHeight="1" x14ac:dyDescent="0.25">
      <c r="A392" s="24" t="str">
        <f t="shared" si="106"/>
        <v>a</v>
      </c>
      <c r="C392" s="32"/>
      <c r="D392" s="48" t="s">
        <v>291</v>
      </c>
      <c r="E392" s="1" t="s">
        <v>172</v>
      </c>
      <c r="F392" s="71">
        <v>4710.4799999999814</v>
      </c>
      <c r="G392" s="71"/>
      <c r="H392" s="71"/>
      <c r="I392" s="17"/>
      <c r="J392" s="71">
        <f t="shared" si="121"/>
        <v>4710.4799999999814</v>
      </c>
      <c r="K392" s="71"/>
      <c r="L392" s="71"/>
      <c r="M392" s="71"/>
      <c r="N392" s="23"/>
    </row>
    <row r="393" spans="1:15" ht="54.75" customHeight="1" x14ac:dyDescent="0.25">
      <c r="A393" s="24" t="str">
        <f t="shared" si="106"/>
        <v>a</v>
      </c>
      <c r="C393" s="32"/>
      <c r="D393" s="50" t="s">
        <v>335</v>
      </c>
      <c r="E393" s="5" t="s">
        <v>172</v>
      </c>
      <c r="F393" s="17"/>
      <c r="G393" s="17"/>
      <c r="H393" s="71">
        <v>0.5</v>
      </c>
      <c r="I393" s="17"/>
      <c r="J393" s="71">
        <f t="shared" si="121"/>
        <v>0.5</v>
      </c>
      <c r="K393" s="17"/>
      <c r="L393" s="17"/>
      <c r="M393" s="17"/>
      <c r="N393" s="23"/>
    </row>
    <row r="394" spans="1:15" ht="58.5" customHeight="1" x14ac:dyDescent="0.25">
      <c r="A394" s="24" t="str">
        <f t="shared" si="106"/>
        <v>a</v>
      </c>
      <c r="C394" s="32"/>
      <c r="D394" s="48" t="s">
        <v>333</v>
      </c>
      <c r="E394" s="1" t="s">
        <v>172</v>
      </c>
      <c r="F394" s="17"/>
      <c r="G394" s="17"/>
      <c r="H394" s="71">
        <v>93343.330000000016</v>
      </c>
      <c r="I394" s="17"/>
      <c r="J394" s="71">
        <f t="shared" si="121"/>
        <v>93343.330000000016</v>
      </c>
      <c r="K394" s="17"/>
      <c r="L394" s="17"/>
      <c r="M394" s="17"/>
      <c r="N394" s="23"/>
    </row>
    <row r="395" spans="1:15" ht="27.75" customHeight="1" x14ac:dyDescent="0.25">
      <c r="A395" s="24" t="str">
        <f t="shared" si="106"/>
        <v>a</v>
      </c>
      <c r="C395" s="32"/>
      <c r="D395" s="48" t="s">
        <v>334</v>
      </c>
      <c r="E395" s="1" t="s">
        <v>172</v>
      </c>
      <c r="F395" s="17"/>
      <c r="G395" s="17"/>
      <c r="H395" s="71">
        <v>7.7300000000104774</v>
      </c>
      <c r="I395" s="17"/>
      <c r="J395" s="71">
        <f t="shared" si="121"/>
        <v>7.7300000000104774</v>
      </c>
      <c r="K395" s="17"/>
      <c r="L395" s="17"/>
      <c r="M395" s="17"/>
      <c r="N395" s="23"/>
    </row>
    <row r="396" spans="1:15" ht="27.75" hidden="1" customHeight="1" x14ac:dyDescent="0.25">
      <c r="A396" s="24" t="str">
        <f t="shared" si="106"/>
        <v>b</v>
      </c>
      <c r="C396" s="32"/>
      <c r="D396" s="48"/>
      <c r="E396" s="1"/>
      <c r="F396" s="17"/>
      <c r="G396" s="17"/>
      <c r="H396" s="71"/>
      <c r="I396" s="17"/>
      <c r="J396" s="71">
        <f t="shared" si="121"/>
        <v>0</v>
      </c>
      <c r="K396" s="17"/>
      <c r="L396" s="17"/>
      <c r="M396" s="17"/>
      <c r="N396" s="23"/>
    </row>
    <row r="397" spans="1:15" ht="66" customHeight="1" x14ac:dyDescent="0.25">
      <c r="A397" s="24" t="str">
        <f t="shared" si="106"/>
        <v>a</v>
      </c>
      <c r="B397">
        <v>1</v>
      </c>
      <c r="C397" s="29" t="s">
        <v>136</v>
      </c>
      <c r="D397" s="4" t="s">
        <v>137</v>
      </c>
      <c r="E397" s="12"/>
      <c r="F397" s="70">
        <f>F398+F407</f>
        <v>96864</v>
      </c>
      <c r="G397" s="70">
        <f t="shared" ref="G397:J397" si="122">G398+G407</f>
        <v>11569.330000000002</v>
      </c>
      <c r="H397" s="14">
        <f t="shared" si="122"/>
        <v>26715.8</v>
      </c>
      <c r="I397" s="14">
        <f t="shared" si="122"/>
        <v>0</v>
      </c>
      <c r="J397" s="70">
        <f t="shared" si="122"/>
        <v>135149.13</v>
      </c>
      <c r="K397" s="70">
        <v>108430</v>
      </c>
      <c r="L397" s="70" t="s">
        <v>306</v>
      </c>
      <c r="M397" s="70">
        <f t="shared" ref="M397" si="123">M398+M407</f>
        <v>26719.130000000005</v>
      </c>
      <c r="N397" s="16"/>
      <c r="O397" t="s">
        <v>349</v>
      </c>
    </row>
    <row r="398" spans="1:15" ht="42" hidden="1" customHeight="1" x14ac:dyDescent="0.25">
      <c r="A398" s="24" t="str">
        <f t="shared" si="106"/>
        <v>b</v>
      </c>
      <c r="B398">
        <v>1</v>
      </c>
      <c r="C398" s="30" t="s">
        <v>138</v>
      </c>
      <c r="D398" s="3" t="s">
        <v>139</v>
      </c>
      <c r="E398" s="3"/>
      <c r="F398" s="16">
        <f>SUM(F399:F406)</f>
        <v>0</v>
      </c>
      <c r="G398" s="16">
        <f t="shared" ref="G398:M398" si="124">SUM(G399:G406)</f>
        <v>0</v>
      </c>
      <c r="H398" s="16">
        <f t="shared" si="124"/>
        <v>0</v>
      </c>
      <c r="I398" s="16">
        <f t="shared" si="124"/>
        <v>0</v>
      </c>
      <c r="J398" s="16">
        <f t="shared" si="124"/>
        <v>0</v>
      </c>
      <c r="K398" s="16">
        <f t="shared" si="124"/>
        <v>0</v>
      </c>
      <c r="L398" s="16"/>
      <c r="M398" s="16">
        <f t="shared" si="124"/>
        <v>0</v>
      </c>
      <c r="N398" s="23"/>
    </row>
    <row r="399" spans="1:15" ht="27.75" hidden="1" customHeight="1" x14ac:dyDescent="0.25">
      <c r="A399" s="24" t="str">
        <f t="shared" si="106"/>
        <v>b</v>
      </c>
      <c r="C399" s="39"/>
      <c r="D399" s="49"/>
      <c r="E399" s="13"/>
      <c r="F399" s="17"/>
      <c r="G399" s="17"/>
      <c r="H399" s="17"/>
      <c r="I399" s="17"/>
      <c r="J399" s="17">
        <f t="shared" ref="J399:J406" si="125">F399+G399+H399+I399</f>
        <v>0</v>
      </c>
      <c r="K399" s="17"/>
      <c r="L399" s="17"/>
      <c r="M399" s="17"/>
      <c r="N399" s="23"/>
    </row>
    <row r="400" spans="1:15" ht="27.75" hidden="1" customHeight="1" x14ac:dyDescent="0.25">
      <c r="A400" s="24" t="str">
        <f t="shared" si="106"/>
        <v>b</v>
      </c>
      <c r="C400" s="39"/>
      <c r="D400" s="49"/>
      <c r="E400" s="13"/>
      <c r="F400" s="17"/>
      <c r="G400" s="17"/>
      <c r="H400" s="17"/>
      <c r="I400" s="17"/>
      <c r="J400" s="17">
        <f t="shared" si="125"/>
        <v>0</v>
      </c>
      <c r="K400" s="17"/>
      <c r="L400" s="17"/>
      <c r="M400" s="17"/>
      <c r="N400" s="23"/>
    </row>
    <row r="401" spans="1:15" ht="27.75" hidden="1" customHeight="1" x14ac:dyDescent="0.25">
      <c r="A401" s="24" t="str">
        <f t="shared" si="106"/>
        <v>b</v>
      </c>
      <c r="C401" s="39"/>
      <c r="D401" s="49"/>
      <c r="E401" s="13"/>
      <c r="F401" s="17"/>
      <c r="G401" s="17"/>
      <c r="H401" s="17"/>
      <c r="I401" s="17"/>
      <c r="J401" s="17">
        <f t="shared" si="125"/>
        <v>0</v>
      </c>
      <c r="K401" s="17"/>
      <c r="L401" s="17"/>
      <c r="M401" s="17"/>
      <c r="N401" s="23"/>
    </row>
    <row r="402" spans="1:15" ht="27.75" hidden="1" customHeight="1" x14ac:dyDescent="0.25">
      <c r="A402" s="24" t="str">
        <f t="shared" si="106"/>
        <v>b</v>
      </c>
      <c r="C402" s="39"/>
      <c r="D402" s="49"/>
      <c r="E402" s="13"/>
      <c r="F402" s="17"/>
      <c r="G402" s="17"/>
      <c r="H402" s="17"/>
      <c r="I402" s="17"/>
      <c r="J402" s="17">
        <f t="shared" si="125"/>
        <v>0</v>
      </c>
      <c r="K402" s="17"/>
      <c r="L402" s="17"/>
      <c r="M402" s="17"/>
      <c r="N402" s="23"/>
    </row>
    <row r="403" spans="1:15" ht="27.75" hidden="1" customHeight="1" x14ac:dyDescent="0.25">
      <c r="A403" s="24" t="str">
        <f t="shared" si="106"/>
        <v>b</v>
      </c>
      <c r="C403" s="39"/>
      <c r="D403" s="49"/>
      <c r="E403" s="13"/>
      <c r="F403" s="17"/>
      <c r="G403" s="17"/>
      <c r="H403" s="17"/>
      <c r="I403" s="17"/>
      <c r="J403" s="17">
        <f t="shared" si="125"/>
        <v>0</v>
      </c>
      <c r="K403" s="17"/>
      <c r="L403" s="17"/>
      <c r="M403" s="17"/>
      <c r="N403" s="23"/>
    </row>
    <row r="404" spans="1:15" ht="27.75" hidden="1" customHeight="1" x14ac:dyDescent="0.25">
      <c r="A404" s="24" t="str">
        <f t="shared" si="106"/>
        <v>b</v>
      </c>
      <c r="C404" s="39"/>
      <c r="D404" s="49"/>
      <c r="E404" s="13"/>
      <c r="F404" s="17"/>
      <c r="G404" s="17"/>
      <c r="H404" s="17"/>
      <c r="I404" s="17"/>
      <c r="J404" s="17">
        <f t="shared" si="125"/>
        <v>0</v>
      </c>
      <c r="K404" s="17"/>
      <c r="L404" s="17"/>
      <c r="M404" s="17"/>
      <c r="N404" s="23"/>
    </row>
    <row r="405" spans="1:15" ht="27.75" hidden="1" customHeight="1" x14ac:dyDescent="0.25">
      <c r="A405" s="24" t="str">
        <f t="shared" si="106"/>
        <v>b</v>
      </c>
      <c r="C405" s="39"/>
      <c r="D405" s="49"/>
      <c r="E405" s="13"/>
      <c r="F405" s="17"/>
      <c r="G405" s="17"/>
      <c r="H405" s="17"/>
      <c r="I405" s="17"/>
      <c r="J405" s="17">
        <f t="shared" si="125"/>
        <v>0</v>
      </c>
      <c r="K405" s="17"/>
      <c r="L405" s="17"/>
      <c r="M405" s="17"/>
      <c r="N405" s="23"/>
    </row>
    <row r="406" spans="1:15" ht="27.75" hidden="1" customHeight="1" x14ac:dyDescent="0.25">
      <c r="A406" s="24" t="str">
        <f t="shared" si="106"/>
        <v>b</v>
      </c>
      <c r="C406" s="39"/>
      <c r="D406" s="49"/>
      <c r="E406" s="13"/>
      <c r="F406" s="17"/>
      <c r="G406" s="17"/>
      <c r="H406" s="17"/>
      <c r="I406" s="17"/>
      <c r="J406" s="17">
        <f t="shared" si="125"/>
        <v>0</v>
      </c>
      <c r="K406" s="17"/>
      <c r="L406" s="17"/>
      <c r="M406" s="17"/>
      <c r="N406" s="23"/>
    </row>
    <row r="407" spans="1:15" ht="62.25" customHeight="1" x14ac:dyDescent="0.25">
      <c r="A407" s="24" t="str">
        <f t="shared" si="106"/>
        <v>a</v>
      </c>
      <c r="B407">
        <v>1</v>
      </c>
      <c r="C407" s="30" t="s">
        <v>140</v>
      </c>
      <c r="D407" s="3" t="s">
        <v>141</v>
      </c>
      <c r="E407" s="3"/>
      <c r="F407" s="72">
        <f>SUM(F408:F427)</f>
        <v>96864</v>
      </c>
      <c r="G407" s="72">
        <f t="shared" ref="G407:J407" si="126">SUM(G408:G427)</f>
        <v>11569.330000000002</v>
      </c>
      <c r="H407" s="72">
        <f t="shared" si="126"/>
        <v>26715.8</v>
      </c>
      <c r="I407" s="16">
        <f t="shared" si="126"/>
        <v>0</v>
      </c>
      <c r="J407" s="72">
        <f t="shared" si="126"/>
        <v>135149.13</v>
      </c>
      <c r="K407" s="72">
        <v>108430</v>
      </c>
      <c r="L407" s="72" t="s">
        <v>306</v>
      </c>
      <c r="M407" s="72">
        <v>26719.130000000005</v>
      </c>
      <c r="N407" s="16">
        <v>96000</v>
      </c>
      <c r="O407" t="s">
        <v>349</v>
      </c>
    </row>
    <row r="408" spans="1:15" ht="36" customHeight="1" x14ac:dyDescent="0.25">
      <c r="A408" s="24" t="str">
        <f t="shared" ref="A408:A472" si="127">IF(OR(F408&lt;&gt;0,G408&lt;&gt;0,H408&lt;&gt;0),"a","b")</f>
        <v>a</v>
      </c>
      <c r="C408" s="39"/>
      <c r="D408" s="49" t="s">
        <v>186</v>
      </c>
      <c r="E408" s="13" t="s">
        <v>164</v>
      </c>
      <c r="F408" s="71"/>
      <c r="G408" s="71">
        <v>3743.380000000001</v>
      </c>
      <c r="H408" s="17"/>
      <c r="I408" s="17"/>
      <c r="J408" s="71">
        <f t="shared" ref="J408:J427" si="128">F408+G408+H408+I408</f>
        <v>3743.380000000001</v>
      </c>
      <c r="K408" s="71"/>
      <c r="L408" s="71"/>
      <c r="M408" s="71"/>
      <c r="N408" s="23"/>
    </row>
    <row r="409" spans="1:15" ht="32.25" customHeight="1" x14ac:dyDescent="0.25">
      <c r="A409" s="24" t="str">
        <f t="shared" si="127"/>
        <v>a</v>
      </c>
      <c r="C409" s="39"/>
      <c r="D409" s="49" t="s">
        <v>187</v>
      </c>
      <c r="E409" s="13" t="s">
        <v>164</v>
      </c>
      <c r="F409" s="71"/>
      <c r="G409" s="71">
        <v>1512.9499999999998</v>
      </c>
      <c r="H409" s="17"/>
      <c r="I409" s="17"/>
      <c r="J409" s="71">
        <f t="shared" si="128"/>
        <v>1512.9499999999998</v>
      </c>
      <c r="K409" s="71"/>
      <c r="L409" s="71"/>
      <c r="M409" s="71"/>
      <c r="N409" s="23"/>
    </row>
    <row r="410" spans="1:15" ht="41.25" customHeight="1" x14ac:dyDescent="0.25">
      <c r="A410" s="24" t="str">
        <f t="shared" si="127"/>
        <v>a</v>
      </c>
      <c r="C410" s="39"/>
      <c r="D410" s="49" t="s">
        <v>188</v>
      </c>
      <c r="E410" s="13" t="s">
        <v>164</v>
      </c>
      <c r="F410" s="71"/>
      <c r="G410" s="71">
        <v>6313</v>
      </c>
      <c r="H410" s="17"/>
      <c r="I410" s="17"/>
      <c r="J410" s="71">
        <f t="shared" si="128"/>
        <v>6313</v>
      </c>
      <c r="K410" s="71"/>
      <c r="L410" s="71"/>
      <c r="M410" s="71"/>
      <c r="N410" s="23"/>
    </row>
    <row r="411" spans="1:15" ht="47.25" customHeight="1" x14ac:dyDescent="0.25">
      <c r="A411" s="24" t="str">
        <f t="shared" si="127"/>
        <v>a</v>
      </c>
      <c r="C411" s="39"/>
      <c r="D411" s="49" t="s">
        <v>292</v>
      </c>
      <c r="E411" s="13" t="s">
        <v>164</v>
      </c>
      <c r="F411" s="71">
        <v>26748</v>
      </c>
      <c r="G411" s="71"/>
      <c r="H411" s="17"/>
      <c r="I411" s="17"/>
      <c r="J411" s="71">
        <f t="shared" si="128"/>
        <v>26748</v>
      </c>
      <c r="K411" s="71"/>
      <c r="L411" s="71"/>
      <c r="M411" s="71"/>
      <c r="N411" s="23"/>
    </row>
    <row r="412" spans="1:15" ht="47.25" customHeight="1" x14ac:dyDescent="0.25">
      <c r="A412" s="24" t="str">
        <f t="shared" si="127"/>
        <v>a</v>
      </c>
      <c r="C412" s="55"/>
      <c r="D412" s="67" t="s">
        <v>293</v>
      </c>
      <c r="E412" s="5" t="s">
        <v>164</v>
      </c>
      <c r="F412" s="76">
        <v>3480</v>
      </c>
      <c r="G412" s="76"/>
      <c r="H412" s="56"/>
      <c r="I412" s="56"/>
      <c r="J412" s="71">
        <f t="shared" si="128"/>
        <v>3480</v>
      </c>
      <c r="K412" s="76"/>
      <c r="L412" s="76"/>
      <c r="M412" s="76"/>
      <c r="N412" s="23"/>
    </row>
    <row r="413" spans="1:15" ht="47.25" customHeight="1" x14ac:dyDescent="0.25">
      <c r="A413" s="24" t="str">
        <f t="shared" si="127"/>
        <v>a</v>
      </c>
      <c r="C413" s="55"/>
      <c r="D413" s="67" t="s">
        <v>294</v>
      </c>
      <c r="E413" s="5" t="s">
        <v>164</v>
      </c>
      <c r="F413" s="76">
        <v>4205</v>
      </c>
      <c r="G413" s="76"/>
      <c r="H413" s="56"/>
      <c r="I413" s="56"/>
      <c r="J413" s="71">
        <f t="shared" si="128"/>
        <v>4205</v>
      </c>
      <c r="K413" s="76"/>
      <c r="L413" s="76"/>
      <c r="M413" s="76"/>
      <c r="N413" s="23"/>
    </row>
    <row r="414" spans="1:15" ht="47.25" customHeight="1" x14ac:dyDescent="0.25">
      <c r="A414" s="24" t="str">
        <f t="shared" si="127"/>
        <v>a</v>
      </c>
      <c r="C414" s="39"/>
      <c r="D414" s="68" t="s">
        <v>295</v>
      </c>
      <c r="E414" s="1" t="s">
        <v>164</v>
      </c>
      <c r="F414" s="71">
        <v>629</v>
      </c>
      <c r="G414" s="71"/>
      <c r="H414" s="17"/>
      <c r="I414" s="17"/>
      <c r="J414" s="71">
        <f t="shared" si="128"/>
        <v>629</v>
      </c>
      <c r="K414" s="71"/>
      <c r="L414" s="71"/>
      <c r="M414" s="71"/>
      <c r="N414" s="23"/>
    </row>
    <row r="415" spans="1:15" ht="47.25" customHeight="1" x14ac:dyDescent="0.25">
      <c r="A415" s="24" t="str">
        <f t="shared" si="127"/>
        <v>a</v>
      </c>
      <c r="C415" s="39"/>
      <c r="D415" s="68" t="s">
        <v>296</v>
      </c>
      <c r="E415" s="1" t="s">
        <v>164</v>
      </c>
      <c r="F415" s="71">
        <v>4345</v>
      </c>
      <c r="G415" s="71"/>
      <c r="H415" s="17"/>
      <c r="I415" s="17"/>
      <c r="J415" s="71">
        <f t="shared" si="128"/>
        <v>4345</v>
      </c>
      <c r="K415" s="71"/>
      <c r="L415" s="71"/>
      <c r="M415" s="71"/>
      <c r="N415" s="23"/>
    </row>
    <row r="416" spans="1:15" ht="47.25" customHeight="1" x14ac:dyDescent="0.25">
      <c r="A416" s="24" t="str">
        <f t="shared" si="127"/>
        <v>a</v>
      </c>
      <c r="C416" s="39"/>
      <c r="D416" s="68" t="s">
        <v>297</v>
      </c>
      <c r="E416" s="1" t="s">
        <v>164</v>
      </c>
      <c r="F416" s="71">
        <v>52203</v>
      </c>
      <c r="G416" s="71"/>
      <c r="H416" s="17"/>
      <c r="I416" s="17"/>
      <c r="J416" s="71">
        <f t="shared" si="128"/>
        <v>52203</v>
      </c>
      <c r="K416" s="71"/>
      <c r="L416" s="71"/>
      <c r="M416" s="71"/>
      <c r="N416" s="23"/>
    </row>
    <row r="417" spans="1:15" ht="47.25" customHeight="1" x14ac:dyDescent="0.25">
      <c r="A417" s="24" t="str">
        <f t="shared" si="127"/>
        <v>a</v>
      </c>
      <c r="C417" s="39"/>
      <c r="D417" s="68" t="s">
        <v>298</v>
      </c>
      <c r="E417" s="1" t="s">
        <v>164</v>
      </c>
      <c r="F417" s="71">
        <v>941</v>
      </c>
      <c r="G417" s="71"/>
      <c r="H417" s="17"/>
      <c r="I417" s="17"/>
      <c r="J417" s="71">
        <f t="shared" si="128"/>
        <v>941</v>
      </c>
      <c r="K417" s="71"/>
      <c r="L417" s="71"/>
      <c r="M417" s="71"/>
      <c r="N417" s="23"/>
    </row>
    <row r="418" spans="1:15" ht="47.25" customHeight="1" x14ac:dyDescent="0.25">
      <c r="A418" s="24" t="str">
        <f t="shared" si="127"/>
        <v>a</v>
      </c>
      <c r="C418" s="39"/>
      <c r="D418" s="68" t="s">
        <v>299</v>
      </c>
      <c r="E418" s="1" t="s">
        <v>164</v>
      </c>
      <c r="F418" s="71">
        <v>3560</v>
      </c>
      <c r="G418" s="71"/>
      <c r="H418" s="17"/>
      <c r="I418" s="17"/>
      <c r="J418" s="71">
        <f t="shared" si="128"/>
        <v>3560</v>
      </c>
      <c r="K418" s="71"/>
      <c r="L418" s="71"/>
      <c r="M418" s="71"/>
      <c r="N418" s="23"/>
    </row>
    <row r="419" spans="1:15" ht="47.25" customHeight="1" x14ac:dyDescent="0.25">
      <c r="A419" s="24" t="str">
        <f t="shared" si="127"/>
        <v>a</v>
      </c>
      <c r="C419" s="39"/>
      <c r="D419" s="68" t="s">
        <v>300</v>
      </c>
      <c r="E419" s="1" t="s">
        <v>164</v>
      </c>
      <c r="F419" s="71">
        <v>753</v>
      </c>
      <c r="G419" s="71"/>
      <c r="H419" s="17"/>
      <c r="I419" s="17"/>
      <c r="J419" s="71">
        <f t="shared" si="128"/>
        <v>753</v>
      </c>
      <c r="K419" s="71"/>
      <c r="L419" s="71"/>
      <c r="M419" s="71"/>
      <c r="N419" s="23"/>
    </row>
    <row r="420" spans="1:15" ht="27.75" customHeight="1" x14ac:dyDescent="0.25">
      <c r="A420" s="24" t="str">
        <f t="shared" si="127"/>
        <v>a</v>
      </c>
      <c r="C420" s="39"/>
      <c r="D420" s="48" t="s">
        <v>336</v>
      </c>
      <c r="E420" s="1" t="s">
        <v>164</v>
      </c>
      <c r="F420" s="17"/>
      <c r="G420" s="17"/>
      <c r="H420" s="71">
        <v>1020.8000000000002</v>
      </c>
      <c r="I420" s="17"/>
      <c r="J420" s="71">
        <f t="shared" si="128"/>
        <v>1020.8000000000002</v>
      </c>
      <c r="K420" s="17"/>
      <c r="L420" s="17"/>
      <c r="M420" s="17"/>
      <c r="N420" s="23"/>
    </row>
    <row r="421" spans="1:15" ht="27.75" customHeight="1" x14ac:dyDescent="0.25">
      <c r="A421" s="24" t="str">
        <f t="shared" si="127"/>
        <v>a</v>
      </c>
      <c r="C421" s="39"/>
      <c r="D421" s="48" t="s">
        <v>337</v>
      </c>
      <c r="E421" s="1" t="s">
        <v>164</v>
      </c>
      <c r="F421" s="17"/>
      <c r="G421" s="17"/>
      <c r="H421" s="71">
        <v>1143</v>
      </c>
      <c r="I421" s="17"/>
      <c r="J421" s="71">
        <f t="shared" si="128"/>
        <v>1143</v>
      </c>
      <c r="K421" s="17"/>
      <c r="L421" s="17"/>
      <c r="M421" s="17"/>
      <c r="N421" s="23"/>
    </row>
    <row r="422" spans="1:15" ht="27.75" customHeight="1" x14ac:dyDescent="0.25">
      <c r="A422" s="24" t="str">
        <f t="shared" si="127"/>
        <v>a</v>
      </c>
      <c r="C422" s="39"/>
      <c r="D422" s="48" t="s">
        <v>338</v>
      </c>
      <c r="E422" s="1" t="s">
        <v>164</v>
      </c>
      <c r="F422" s="17"/>
      <c r="G422" s="17"/>
      <c r="H422" s="71">
        <v>656</v>
      </c>
      <c r="I422" s="17"/>
      <c r="J422" s="71">
        <f t="shared" si="128"/>
        <v>656</v>
      </c>
      <c r="K422" s="17"/>
      <c r="L422" s="17"/>
      <c r="M422" s="17"/>
      <c r="N422" s="23"/>
    </row>
    <row r="423" spans="1:15" ht="27.75" customHeight="1" x14ac:dyDescent="0.25">
      <c r="A423" s="24" t="str">
        <f t="shared" si="127"/>
        <v>a</v>
      </c>
      <c r="C423" s="39"/>
      <c r="D423" s="48" t="s">
        <v>339</v>
      </c>
      <c r="E423" s="1" t="s">
        <v>193</v>
      </c>
      <c r="F423" s="17"/>
      <c r="G423" s="17"/>
      <c r="H423" s="71">
        <v>23896</v>
      </c>
      <c r="I423" s="17"/>
      <c r="J423" s="71">
        <f t="shared" si="128"/>
        <v>23896</v>
      </c>
      <c r="K423" s="17"/>
      <c r="L423" s="17"/>
      <c r="M423" s="17"/>
      <c r="N423" s="23"/>
    </row>
    <row r="424" spans="1:15" ht="27.75" hidden="1" customHeight="1" x14ac:dyDescent="0.25">
      <c r="A424" s="24" t="str">
        <f t="shared" si="127"/>
        <v>b</v>
      </c>
      <c r="C424" s="39"/>
      <c r="D424" s="13"/>
      <c r="E424" s="13"/>
      <c r="F424" s="17"/>
      <c r="G424" s="17"/>
      <c r="H424" s="71"/>
      <c r="I424" s="17"/>
      <c r="J424" s="71">
        <f t="shared" si="128"/>
        <v>0</v>
      </c>
      <c r="K424" s="17"/>
      <c r="L424" s="17"/>
      <c r="M424" s="17"/>
      <c r="N424" s="23"/>
    </row>
    <row r="425" spans="1:15" ht="27.75" hidden="1" customHeight="1" x14ac:dyDescent="0.25">
      <c r="A425" s="24" t="str">
        <f t="shared" si="127"/>
        <v>b</v>
      </c>
      <c r="C425" s="39"/>
      <c r="D425" s="2"/>
      <c r="E425" s="1"/>
      <c r="F425" s="17"/>
      <c r="G425" s="17"/>
      <c r="H425" s="71"/>
      <c r="I425" s="17"/>
      <c r="J425" s="71">
        <f t="shared" si="128"/>
        <v>0</v>
      </c>
      <c r="K425" s="17"/>
      <c r="L425" s="17"/>
      <c r="M425" s="17"/>
      <c r="N425" s="23"/>
    </row>
    <row r="426" spans="1:15" ht="27.75" hidden="1" customHeight="1" x14ac:dyDescent="0.25">
      <c r="A426" s="24" t="str">
        <f t="shared" si="127"/>
        <v>b</v>
      </c>
      <c r="C426" s="39"/>
      <c r="D426" s="2"/>
      <c r="E426" s="1"/>
      <c r="F426" s="17"/>
      <c r="G426" s="17"/>
      <c r="H426" s="71"/>
      <c r="I426" s="17"/>
      <c r="J426" s="71">
        <f t="shared" si="128"/>
        <v>0</v>
      </c>
      <c r="K426" s="17"/>
      <c r="L426" s="17"/>
      <c r="M426" s="17"/>
      <c r="N426" s="23"/>
    </row>
    <row r="427" spans="1:15" ht="27.75" hidden="1" customHeight="1" x14ac:dyDescent="0.25">
      <c r="A427" s="24" t="str">
        <f t="shared" si="127"/>
        <v>b</v>
      </c>
      <c r="C427" s="39"/>
      <c r="D427" s="13"/>
      <c r="E427" s="13"/>
      <c r="F427" s="17"/>
      <c r="G427" s="17"/>
      <c r="H427" s="71"/>
      <c r="I427" s="17"/>
      <c r="J427" s="71">
        <f t="shared" si="128"/>
        <v>0</v>
      </c>
      <c r="K427" s="17"/>
      <c r="L427" s="17"/>
      <c r="M427" s="17"/>
      <c r="N427" s="23"/>
    </row>
    <row r="428" spans="1:15" ht="27" customHeight="1" x14ac:dyDescent="0.25">
      <c r="A428" s="24" t="str">
        <f t="shared" si="127"/>
        <v>a</v>
      </c>
      <c r="B428">
        <v>1</v>
      </c>
      <c r="C428" s="29" t="s">
        <v>142</v>
      </c>
      <c r="D428" s="4" t="s">
        <v>27</v>
      </c>
      <c r="E428" s="4"/>
      <c r="F428" s="70">
        <f>SUM(F429:F432)</f>
        <v>0</v>
      </c>
      <c r="G428" s="70">
        <f t="shared" ref="G428:J428" si="129">SUM(G429:G432)</f>
        <v>48278</v>
      </c>
      <c r="H428" s="70">
        <f t="shared" si="129"/>
        <v>25026</v>
      </c>
      <c r="I428" s="70">
        <f t="shared" si="129"/>
        <v>0</v>
      </c>
      <c r="J428" s="70">
        <f t="shared" si="129"/>
        <v>73304</v>
      </c>
      <c r="K428" s="70">
        <v>48270</v>
      </c>
      <c r="L428" s="70" t="s">
        <v>306</v>
      </c>
      <c r="M428" s="70">
        <f>J428-K428</f>
        <v>25034</v>
      </c>
      <c r="N428" s="14"/>
      <c r="O428" t="s">
        <v>349</v>
      </c>
    </row>
    <row r="429" spans="1:15" ht="39" customHeight="1" x14ac:dyDescent="0.25">
      <c r="A429" s="24" t="str">
        <f t="shared" si="127"/>
        <v>a</v>
      </c>
      <c r="C429" s="39"/>
      <c r="D429" s="49" t="s">
        <v>177</v>
      </c>
      <c r="E429" s="13" t="s">
        <v>172</v>
      </c>
      <c r="F429" s="71"/>
      <c r="G429" s="71">
        <v>28534</v>
      </c>
      <c r="H429" s="17"/>
      <c r="I429" s="17"/>
      <c r="J429" s="71">
        <f t="shared" ref="J429:J432" si="130">F429+G429+H429+I429</f>
        <v>28534</v>
      </c>
      <c r="K429" s="71"/>
      <c r="L429" s="71"/>
      <c r="M429" s="71"/>
      <c r="N429" s="23"/>
    </row>
    <row r="430" spans="1:15" ht="42" customHeight="1" x14ac:dyDescent="0.25">
      <c r="A430" s="24" t="str">
        <f t="shared" si="127"/>
        <v>a</v>
      </c>
      <c r="C430" s="39"/>
      <c r="D430" s="49" t="s">
        <v>178</v>
      </c>
      <c r="E430" s="13" t="s">
        <v>172</v>
      </c>
      <c r="F430" s="71"/>
      <c r="G430" s="71">
        <v>15713</v>
      </c>
      <c r="H430" s="17"/>
      <c r="I430" s="17"/>
      <c r="J430" s="71">
        <f t="shared" si="130"/>
        <v>15713</v>
      </c>
      <c r="K430" s="71"/>
      <c r="L430" s="71"/>
      <c r="M430" s="71"/>
      <c r="N430" s="23"/>
    </row>
    <row r="431" spans="1:15" ht="56.25" customHeight="1" x14ac:dyDescent="0.25">
      <c r="A431" s="24" t="str">
        <f t="shared" si="127"/>
        <v>a</v>
      </c>
      <c r="C431" s="39"/>
      <c r="D431" s="49" t="s">
        <v>179</v>
      </c>
      <c r="E431" s="13" t="s">
        <v>172</v>
      </c>
      <c r="F431" s="71"/>
      <c r="G431" s="71">
        <v>4031</v>
      </c>
      <c r="H431" s="17"/>
      <c r="I431" s="17"/>
      <c r="J431" s="71">
        <f t="shared" si="130"/>
        <v>4031</v>
      </c>
      <c r="K431" s="71"/>
      <c r="L431" s="71"/>
      <c r="M431" s="71"/>
      <c r="N431" s="23"/>
    </row>
    <row r="432" spans="1:15" ht="56.25" customHeight="1" x14ac:dyDescent="0.25">
      <c r="A432" s="24" t="str">
        <f t="shared" si="127"/>
        <v>a</v>
      </c>
      <c r="C432" s="39"/>
      <c r="D432" s="49" t="s">
        <v>332</v>
      </c>
      <c r="E432" s="13" t="s">
        <v>164</v>
      </c>
      <c r="F432" s="71"/>
      <c r="G432" s="71"/>
      <c r="H432" s="71">
        <v>25026</v>
      </c>
      <c r="I432" s="17"/>
      <c r="J432" s="71">
        <f t="shared" si="130"/>
        <v>25026</v>
      </c>
      <c r="K432" s="71"/>
      <c r="L432" s="71"/>
      <c r="M432" s="71"/>
      <c r="N432" s="23"/>
    </row>
    <row r="433" spans="1:14" ht="27" hidden="1" customHeight="1" x14ac:dyDescent="0.25">
      <c r="A433" s="24" t="str">
        <f t="shared" si="127"/>
        <v>b</v>
      </c>
      <c r="B433">
        <v>1</v>
      </c>
      <c r="C433" s="29" t="s">
        <v>143</v>
      </c>
      <c r="D433" s="4" t="s">
        <v>144</v>
      </c>
      <c r="E433" s="4"/>
      <c r="F433" s="14">
        <f>SUM(F434:F435)</f>
        <v>0</v>
      </c>
      <c r="G433" s="14">
        <f t="shared" ref="G433:K433" si="131">SUM(G434:G435)</f>
        <v>0</v>
      </c>
      <c r="H433" s="14">
        <f t="shared" si="131"/>
        <v>0</v>
      </c>
      <c r="I433" s="14">
        <f t="shared" si="131"/>
        <v>0</v>
      </c>
      <c r="J433" s="14">
        <f t="shared" si="131"/>
        <v>0</v>
      </c>
      <c r="K433" s="14">
        <f t="shared" si="131"/>
        <v>0</v>
      </c>
      <c r="L433" s="14"/>
      <c r="M433" s="14">
        <f>J433-K433</f>
        <v>0</v>
      </c>
      <c r="N433" s="14">
        <f t="shared" ref="N433" si="132">N434</f>
        <v>0</v>
      </c>
    </row>
    <row r="434" spans="1:14" ht="27" hidden="1" customHeight="1" x14ac:dyDescent="0.25">
      <c r="A434" s="24" t="str">
        <f t="shared" si="127"/>
        <v>b</v>
      </c>
      <c r="C434" s="39"/>
      <c r="D434" s="13"/>
      <c r="E434" s="13"/>
      <c r="F434" s="17"/>
      <c r="G434" s="17"/>
      <c r="H434" s="17"/>
      <c r="I434" s="17"/>
      <c r="J434" s="17">
        <f t="shared" ref="J434:J435" si="133">F434+G434+H434+I434</f>
        <v>0</v>
      </c>
      <c r="K434" s="17"/>
      <c r="L434" s="17"/>
      <c r="M434" s="17"/>
      <c r="N434" s="23"/>
    </row>
    <row r="435" spans="1:14" ht="27" hidden="1" customHeight="1" x14ac:dyDescent="0.25">
      <c r="A435" s="24" t="str">
        <f t="shared" si="127"/>
        <v>b</v>
      </c>
      <c r="C435" s="39"/>
      <c r="D435" s="13"/>
      <c r="E435" s="13"/>
      <c r="F435" s="17"/>
      <c r="G435" s="17"/>
      <c r="H435" s="17"/>
      <c r="I435" s="17"/>
      <c r="J435" s="17">
        <f t="shared" si="133"/>
        <v>0</v>
      </c>
      <c r="K435" s="17"/>
      <c r="L435" s="17"/>
      <c r="M435" s="17"/>
      <c r="N435" s="23"/>
    </row>
    <row r="436" spans="1:14" ht="44.25" hidden="1" customHeight="1" x14ac:dyDescent="0.25">
      <c r="A436" s="24" t="str">
        <f t="shared" si="127"/>
        <v>b</v>
      </c>
      <c r="B436">
        <v>1</v>
      </c>
      <c r="C436" s="29" t="s">
        <v>145</v>
      </c>
      <c r="D436" s="4" t="s">
        <v>146</v>
      </c>
      <c r="E436" s="4"/>
      <c r="F436" s="14">
        <f>SUM(F437:F438)</f>
        <v>0</v>
      </c>
      <c r="G436" s="14">
        <f t="shared" ref="G436:K436" si="134">SUM(G437:G438)</f>
        <v>0</v>
      </c>
      <c r="H436" s="14">
        <f t="shared" si="134"/>
        <v>0</v>
      </c>
      <c r="I436" s="14">
        <f t="shared" si="134"/>
        <v>0</v>
      </c>
      <c r="J436" s="14">
        <f t="shared" si="134"/>
        <v>0</v>
      </c>
      <c r="K436" s="14">
        <f t="shared" si="134"/>
        <v>0</v>
      </c>
      <c r="L436" s="14"/>
      <c r="M436" s="14">
        <f>J436-K436</f>
        <v>0</v>
      </c>
      <c r="N436" s="14">
        <f t="shared" ref="N436" si="135">N437</f>
        <v>0</v>
      </c>
    </row>
    <row r="437" spans="1:14" ht="27" hidden="1" customHeight="1" x14ac:dyDescent="0.25">
      <c r="A437" s="24" t="str">
        <f t="shared" si="127"/>
        <v>b</v>
      </c>
      <c r="C437" s="39"/>
      <c r="D437" s="13"/>
      <c r="E437" s="13"/>
      <c r="F437" s="17"/>
      <c r="G437" s="17"/>
      <c r="H437" s="17"/>
      <c r="I437" s="17"/>
      <c r="J437" s="17">
        <f t="shared" ref="J437:J438" si="136">F437+G437+H437+I437</f>
        <v>0</v>
      </c>
      <c r="K437" s="17"/>
      <c r="L437" s="17"/>
      <c r="M437" s="17"/>
      <c r="N437" s="23"/>
    </row>
    <row r="438" spans="1:14" ht="27" hidden="1" customHeight="1" x14ac:dyDescent="0.25">
      <c r="A438" s="24" t="str">
        <f t="shared" si="127"/>
        <v>b</v>
      </c>
      <c r="C438" s="39"/>
      <c r="D438" s="13"/>
      <c r="E438" s="13"/>
      <c r="F438" s="17"/>
      <c r="G438" s="17"/>
      <c r="H438" s="17"/>
      <c r="I438" s="17"/>
      <c r="J438" s="17">
        <f t="shared" si="136"/>
        <v>0</v>
      </c>
      <c r="K438" s="17"/>
      <c r="L438" s="17"/>
      <c r="M438" s="17"/>
      <c r="N438" s="23"/>
    </row>
    <row r="439" spans="1:14" ht="56.25" customHeight="1" x14ac:dyDescent="0.25">
      <c r="A439" s="24" t="str">
        <f t="shared" si="127"/>
        <v>a</v>
      </c>
      <c r="B439">
        <v>1</v>
      </c>
      <c r="C439" s="29" t="s">
        <v>147</v>
      </c>
      <c r="D439" s="4" t="s">
        <v>40</v>
      </c>
      <c r="E439" s="4"/>
      <c r="F439" s="70">
        <f>SUM(F440:F464)</f>
        <v>0</v>
      </c>
      <c r="G439" s="70">
        <f t="shared" ref="G439:K439" si="137">SUM(G440:G464)</f>
        <v>0</v>
      </c>
      <c r="H439" s="70">
        <f t="shared" si="137"/>
        <v>11945</v>
      </c>
      <c r="I439" s="70">
        <f t="shared" si="137"/>
        <v>0</v>
      </c>
      <c r="J439" s="70">
        <f t="shared" si="137"/>
        <v>11945</v>
      </c>
      <c r="K439" s="14">
        <f t="shared" si="137"/>
        <v>0</v>
      </c>
      <c r="L439" s="14"/>
      <c r="M439" s="70">
        <f>J439-K439</f>
        <v>11945</v>
      </c>
      <c r="N439" s="23"/>
    </row>
    <row r="440" spans="1:14" ht="48.75" customHeight="1" x14ac:dyDescent="0.25">
      <c r="A440" s="24" t="str">
        <f t="shared" si="127"/>
        <v>a</v>
      </c>
      <c r="C440" s="39"/>
      <c r="D440" s="13" t="s">
        <v>340</v>
      </c>
      <c r="E440" s="13" t="s">
        <v>172</v>
      </c>
      <c r="F440" s="17"/>
      <c r="G440" s="17"/>
      <c r="H440" s="71">
        <v>11945</v>
      </c>
      <c r="I440" s="17"/>
      <c r="J440" s="71">
        <f t="shared" ref="J440:J464" si="138">F440+G440+H440+I440</f>
        <v>11945</v>
      </c>
      <c r="K440" s="17"/>
      <c r="L440" s="17"/>
      <c r="M440" s="17"/>
      <c r="N440" s="23"/>
    </row>
    <row r="441" spans="1:14" ht="27.75" hidden="1" customHeight="1" x14ac:dyDescent="0.25">
      <c r="A441" s="24" t="str">
        <f t="shared" si="127"/>
        <v>b</v>
      </c>
      <c r="C441" s="39"/>
      <c r="D441" s="13"/>
      <c r="E441" s="13"/>
      <c r="F441" s="17"/>
      <c r="G441" s="17"/>
      <c r="H441" s="71"/>
      <c r="I441" s="17"/>
      <c r="J441" s="71">
        <f t="shared" si="138"/>
        <v>0</v>
      </c>
      <c r="K441" s="17"/>
      <c r="L441" s="17"/>
      <c r="M441" s="17"/>
      <c r="N441" s="23"/>
    </row>
    <row r="442" spans="1:14" ht="27.75" hidden="1" customHeight="1" x14ac:dyDescent="0.25">
      <c r="A442" s="24" t="str">
        <f t="shared" si="127"/>
        <v>b</v>
      </c>
      <c r="C442" s="39"/>
      <c r="D442" s="13"/>
      <c r="E442" s="13"/>
      <c r="F442" s="17"/>
      <c r="G442" s="17"/>
      <c r="H442" s="71"/>
      <c r="I442" s="17"/>
      <c r="J442" s="71">
        <f t="shared" si="138"/>
        <v>0</v>
      </c>
      <c r="K442" s="17"/>
      <c r="L442" s="17"/>
      <c r="M442" s="17"/>
      <c r="N442" s="23"/>
    </row>
    <row r="443" spans="1:14" ht="27.75" hidden="1" customHeight="1" x14ac:dyDescent="0.25">
      <c r="A443" s="24" t="str">
        <f t="shared" si="127"/>
        <v>b</v>
      </c>
      <c r="C443" s="39"/>
      <c r="D443" s="13"/>
      <c r="E443" s="13"/>
      <c r="F443" s="17"/>
      <c r="G443" s="17"/>
      <c r="H443" s="71"/>
      <c r="I443" s="17"/>
      <c r="J443" s="71">
        <f t="shared" si="138"/>
        <v>0</v>
      </c>
      <c r="K443" s="17"/>
      <c r="L443" s="17"/>
      <c r="M443" s="17"/>
      <c r="N443" s="23"/>
    </row>
    <row r="444" spans="1:14" ht="27.75" hidden="1" customHeight="1" x14ac:dyDescent="0.25">
      <c r="A444" s="24" t="str">
        <f t="shared" si="127"/>
        <v>b</v>
      </c>
      <c r="C444" s="39"/>
      <c r="D444" s="13"/>
      <c r="E444" s="13"/>
      <c r="F444" s="17"/>
      <c r="G444" s="17"/>
      <c r="H444" s="71"/>
      <c r="I444" s="17"/>
      <c r="J444" s="71">
        <f t="shared" si="138"/>
        <v>0</v>
      </c>
      <c r="K444" s="17"/>
      <c r="L444" s="17"/>
      <c r="M444" s="17"/>
      <c r="N444" s="23"/>
    </row>
    <row r="445" spans="1:14" ht="27.75" hidden="1" customHeight="1" x14ac:dyDescent="0.25">
      <c r="A445" s="24" t="str">
        <f t="shared" si="127"/>
        <v>b</v>
      </c>
      <c r="C445" s="39"/>
      <c r="D445" s="13"/>
      <c r="E445" s="13"/>
      <c r="F445" s="17"/>
      <c r="G445" s="17"/>
      <c r="H445" s="71"/>
      <c r="I445" s="17"/>
      <c r="J445" s="71">
        <f t="shared" si="138"/>
        <v>0</v>
      </c>
      <c r="K445" s="17"/>
      <c r="L445" s="17"/>
      <c r="M445" s="17"/>
      <c r="N445" s="23"/>
    </row>
    <row r="446" spans="1:14" ht="27.75" hidden="1" customHeight="1" x14ac:dyDescent="0.25">
      <c r="A446" s="24" t="str">
        <f t="shared" si="127"/>
        <v>b</v>
      </c>
      <c r="C446" s="39"/>
      <c r="D446" s="13"/>
      <c r="E446" s="13"/>
      <c r="F446" s="17"/>
      <c r="G446" s="17"/>
      <c r="H446" s="71"/>
      <c r="I446" s="17"/>
      <c r="J446" s="71">
        <f t="shared" si="138"/>
        <v>0</v>
      </c>
      <c r="K446" s="17"/>
      <c r="L446" s="17"/>
      <c r="M446" s="17"/>
      <c r="N446" s="23"/>
    </row>
    <row r="447" spans="1:14" ht="27.75" hidden="1" customHeight="1" x14ac:dyDescent="0.25">
      <c r="A447" s="24" t="str">
        <f t="shared" si="127"/>
        <v>b</v>
      </c>
      <c r="C447" s="39"/>
      <c r="D447" s="13"/>
      <c r="E447" s="13"/>
      <c r="F447" s="17"/>
      <c r="G447" s="17"/>
      <c r="H447" s="71"/>
      <c r="I447" s="17"/>
      <c r="J447" s="71">
        <f t="shared" si="138"/>
        <v>0</v>
      </c>
      <c r="K447" s="17"/>
      <c r="L447" s="17"/>
      <c r="M447" s="17"/>
      <c r="N447" s="23"/>
    </row>
    <row r="448" spans="1:14" ht="27.75" hidden="1" customHeight="1" x14ac:dyDescent="0.25">
      <c r="A448" s="24" t="str">
        <f t="shared" si="127"/>
        <v>b</v>
      </c>
      <c r="C448" s="39"/>
      <c r="D448" s="13"/>
      <c r="E448" s="13"/>
      <c r="F448" s="17"/>
      <c r="G448" s="17"/>
      <c r="H448" s="71"/>
      <c r="I448" s="17"/>
      <c r="J448" s="71">
        <f t="shared" si="138"/>
        <v>0</v>
      </c>
      <c r="K448" s="17"/>
      <c r="L448" s="17"/>
      <c r="M448" s="17"/>
      <c r="N448" s="23"/>
    </row>
    <row r="449" spans="1:14" ht="27.75" hidden="1" customHeight="1" x14ac:dyDescent="0.25">
      <c r="A449" s="24" t="str">
        <f t="shared" si="127"/>
        <v>b</v>
      </c>
      <c r="C449" s="39"/>
      <c r="D449" s="13"/>
      <c r="E449" s="13"/>
      <c r="F449" s="17"/>
      <c r="G449" s="17"/>
      <c r="H449" s="71"/>
      <c r="I449" s="17"/>
      <c r="J449" s="71">
        <f t="shared" si="138"/>
        <v>0</v>
      </c>
      <c r="K449" s="17"/>
      <c r="L449" s="17"/>
      <c r="M449" s="17"/>
      <c r="N449" s="23"/>
    </row>
    <row r="450" spans="1:14" ht="27.75" hidden="1" customHeight="1" x14ac:dyDescent="0.25">
      <c r="A450" s="24" t="str">
        <f t="shared" si="127"/>
        <v>b</v>
      </c>
      <c r="C450" s="39"/>
      <c r="D450" s="13"/>
      <c r="E450" s="13"/>
      <c r="F450" s="17"/>
      <c r="G450" s="17"/>
      <c r="H450" s="71"/>
      <c r="I450" s="17"/>
      <c r="J450" s="71">
        <f t="shared" si="138"/>
        <v>0</v>
      </c>
      <c r="K450" s="17"/>
      <c r="L450" s="17"/>
      <c r="M450" s="17"/>
      <c r="N450" s="23"/>
    </row>
    <row r="451" spans="1:14" ht="27.75" hidden="1" customHeight="1" x14ac:dyDescent="0.25">
      <c r="A451" s="24" t="str">
        <f t="shared" si="127"/>
        <v>b</v>
      </c>
      <c r="C451" s="39"/>
      <c r="D451" s="13"/>
      <c r="E451" s="13"/>
      <c r="F451" s="17"/>
      <c r="G451" s="17"/>
      <c r="H451" s="71"/>
      <c r="I451" s="17"/>
      <c r="J451" s="71">
        <f t="shared" si="138"/>
        <v>0</v>
      </c>
      <c r="K451" s="17"/>
      <c r="L451" s="17"/>
      <c r="M451" s="17"/>
      <c r="N451" s="23"/>
    </row>
    <row r="452" spans="1:14" ht="27.75" hidden="1" customHeight="1" x14ac:dyDescent="0.25">
      <c r="A452" s="24" t="str">
        <f t="shared" si="127"/>
        <v>b</v>
      </c>
      <c r="C452" s="39"/>
      <c r="D452" s="13"/>
      <c r="E452" s="13"/>
      <c r="F452" s="17"/>
      <c r="G452" s="17"/>
      <c r="H452" s="71"/>
      <c r="I452" s="17"/>
      <c r="J452" s="71">
        <f t="shared" si="138"/>
        <v>0</v>
      </c>
      <c r="K452" s="17"/>
      <c r="L452" s="17"/>
      <c r="M452" s="17"/>
      <c r="N452" s="23"/>
    </row>
    <row r="453" spans="1:14" ht="27.75" hidden="1" customHeight="1" x14ac:dyDescent="0.25">
      <c r="A453" s="24" t="str">
        <f t="shared" si="127"/>
        <v>b</v>
      </c>
      <c r="C453" s="39"/>
      <c r="D453" s="13"/>
      <c r="E453" s="13"/>
      <c r="F453" s="17"/>
      <c r="G453" s="17"/>
      <c r="H453" s="71"/>
      <c r="I453" s="17"/>
      <c r="J453" s="71">
        <f t="shared" si="138"/>
        <v>0</v>
      </c>
      <c r="K453" s="17"/>
      <c r="L453" s="17"/>
      <c r="M453" s="17"/>
      <c r="N453" s="23"/>
    </row>
    <row r="454" spans="1:14" ht="27.75" hidden="1" customHeight="1" x14ac:dyDescent="0.25">
      <c r="A454" s="24" t="str">
        <f t="shared" si="127"/>
        <v>b</v>
      </c>
      <c r="C454" s="39"/>
      <c r="D454" s="13"/>
      <c r="E454" s="13"/>
      <c r="F454" s="17"/>
      <c r="G454" s="17"/>
      <c r="H454" s="71"/>
      <c r="I454" s="17"/>
      <c r="J454" s="71">
        <f t="shared" si="138"/>
        <v>0</v>
      </c>
      <c r="K454" s="17"/>
      <c r="L454" s="17"/>
      <c r="M454" s="17"/>
      <c r="N454" s="23"/>
    </row>
    <row r="455" spans="1:14" ht="27.75" hidden="1" customHeight="1" x14ac:dyDescent="0.25">
      <c r="A455" s="24" t="str">
        <f t="shared" si="127"/>
        <v>b</v>
      </c>
      <c r="C455" s="39"/>
      <c r="D455" s="13"/>
      <c r="E455" s="13"/>
      <c r="F455" s="17"/>
      <c r="G455" s="17"/>
      <c r="H455" s="71"/>
      <c r="I455" s="17"/>
      <c r="J455" s="71">
        <f t="shared" si="138"/>
        <v>0</v>
      </c>
      <c r="K455" s="17"/>
      <c r="L455" s="17"/>
      <c r="M455" s="17"/>
      <c r="N455" s="23"/>
    </row>
    <row r="456" spans="1:14" ht="27.75" hidden="1" customHeight="1" x14ac:dyDescent="0.25">
      <c r="A456" s="24" t="str">
        <f t="shared" si="127"/>
        <v>b</v>
      </c>
      <c r="C456" s="39"/>
      <c r="D456" s="13"/>
      <c r="E456" s="13"/>
      <c r="F456" s="17"/>
      <c r="G456" s="17"/>
      <c r="H456" s="71"/>
      <c r="I456" s="17"/>
      <c r="J456" s="71">
        <f t="shared" si="138"/>
        <v>0</v>
      </c>
      <c r="K456" s="17"/>
      <c r="L456" s="17"/>
      <c r="M456" s="17"/>
      <c r="N456" s="23"/>
    </row>
    <row r="457" spans="1:14" ht="27.75" hidden="1" customHeight="1" x14ac:dyDescent="0.25">
      <c r="A457" s="24" t="str">
        <f t="shared" si="127"/>
        <v>b</v>
      </c>
      <c r="C457" s="39"/>
      <c r="D457" s="13"/>
      <c r="E457" s="13"/>
      <c r="F457" s="17"/>
      <c r="G457" s="17"/>
      <c r="H457" s="71"/>
      <c r="I457" s="17"/>
      <c r="J457" s="71">
        <f t="shared" si="138"/>
        <v>0</v>
      </c>
      <c r="K457" s="17"/>
      <c r="L457" s="17"/>
      <c r="M457" s="17"/>
      <c r="N457" s="23"/>
    </row>
    <row r="458" spans="1:14" ht="27.75" hidden="1" customHeight="1" x14ac:dyDescent="0.25">
      <c r="A458" s="24" t="str">
        <f t="shared" si="127"/>
        <v>b</v>
      </c>
      <c r="C458" s="39"/>
      <c r="D458" s="13"/>
      <c r="E458" s="13"/>
      <c r="F458" s="17"/>
      <c r="G458" s="17"/>
      <c r="H458" s="71"/>
      <c r="I458" s="17"/>
      <c r="J458" s="71">
        <f t="shared" si="138"/>
        <v>0</v>
      </c>
      <c r="K458" s="17"/>
      <c r="L458" s="17"/>
      <c r="M458" s="17"/>
      <c r="N458" s="23"/>
    </row>
    <row r="459" spans="1:14" ht="27.75" hidden="1" customHeight="1" x14ac:dyDescent="0.25">
      <c r="A459" s="24" t="str">
        <f t="shared" si="127"/>
        <v>b</v>
      </c>
      <c r="C459" s="39"/>
      <c r="D459" s="13"/>
      <c r="E459" s="13"/>
      <c r="F459" s="17"/>
      <c r="G459" s="17"/>
      <c r="H459" s="71"/>
      <c r="I459" s="17"/>
      <c r="J459" s="71">
        <f t="shared" si="138"/>
        <v>0</v>
      </c>
      <c r="K459" s="17"/>
      <c r="L459" s="17"/>
      <c r="M459" s="17"/>
      <c r="N459" s="23"/>
    </row>
    <row r="460" spans="1:14" ht="27.75" hidden="1" customHeight="1" x14ac:dyDescent="0.25">
      <c r="A460" s="24" t="str">
        <f t="shared" si="127"/>
        <v>b</v>
      </c>
      <c r="C460" s="39"/>
      <c r="D460" s="13"/>
      <c r="E460" s="13"/>
      <c r="F460" s="17"/>
      <c r="G460" s="17"/>
      <c r="H460" s="71"/>
      <c r="I460" s="17"/>
      <c r="J460" s="71">
        <f t="shared" si="138"/>
        <v>0</v>
      </c>
      <c r="K460" s="17"/>
      <c r="L460" s="17"/>
      <c r="M460" s="17"/>
      <c r="N460" s="23"/>
    </row>
    <row r="461" spans="1:14" ht="27.75" hidden="1" customHeight="1" x14ac:dyDescent="0.25">
      <c r="A461" s="24" t="str">
        <f t="shared" si="127"/>
        <v>b</v>
      </c>
      <c r="C461" s="39"/>
      <c r="D461" s="13"/>
      <c r="E461" s="13"/>
      <c r="F461" s="17"/>
      <c r="G461" s="17"/>
      <c r="H461" s="71"/>
      <c r="I461" s="17"/>
      <c r="J461" s="71">
        <f t="shared" si="138"/>
        <v>0</v>
      </c>
      <c r="K461" s="17"/>
      <c r="L461" s="17"/>
      <c r="M461" s="17"/>
      <c r="N461" s="23"/>
    </row>
    <row r="462" spans="1:14" ht="27.75" hidden="1" customHeight="1" x14ac:dyDescent="0.25">
      <c r="A462" s="24" t="str">
        <f t="shared" si="127"/>
        <v>b</v>
      </c>
      <c r="C462" s="39"/>
      <c r="D462" s="13"/>
      <c r="E462" s="13"/>
      <c r="F462" s="17"/>
      <c r="G462" s="17"/>
      <c r="H462" s="71"/>
      <c r="I462" s="17"/>
      <c r="J462" s="71">
        <f t="shared" si="138"/>
        <v>0</v>
      </c>
      <c r="K462" s="17"/>
      <c r="L462" s="17"/>
      <c r="M462" s="17"/>
      <c r="N462" s="23"/>
    </row>
    <row r="463" spans="1:14" ht="27.75" hidden="1" customHeight="1" x14ac:dyDescent="0.25">
      <c r="A463" s="24" t="str">
        <f t="shared" si="127"/>
        <v>b</v>
      </c>
      <c r="C463" s="39"/>
      <c r="D463" s="13"/>
      <c r="E463" s="13"/>
      <c r="F463" s="17"/>
      <c r="G463" s="17"/>
      <c r="H463" s="71"/>
      <c r="I463" s="17"/>
      <c r="J463" s="71">
        <f t="shared" si="138"/>
        <v>0</v>
      </c>
      <c r="K463" s="17"/>
      <c r="L463" s="17"/>
      <c r="M463" s="17"/>
      <c r="N463" s="23"/>
    </row>
    <row r="464" spans="1:14" ht="27.75" hidden="1" customHeight="1" x14ac:dyDescent="0.25">
      <c r="A464" s="24" t="str">
        <f t="shared" si="127"/>
        <v>b</v>
      </c>
      <c r="C464" s="39"/>
      <c r="D464" s="13"/>
      <c r="E464" s="13"/>
      <c r="F464" s="17"/>
      <c r="G464" s="17"/>
      <c r="H464" s="71"/>
      <c r="I464" s="17"/>
      <c r="J464" s="71">
        <f t="shared" si="138"/>
        <v>0</v>
      </c>
      <c r="K464" s="17"/>
      <c r="L464" s="17"/>
      <c r="M464" s="17"/>
      <c r="N464" s="23"/>
    </row>
    <row r="465" spans="1:14" ht="42" customHeight="1" x14ac:dyDescent="0.25">
      <c r="A465" s="24" t="str">
        <f t="shared" si="127"/>
        <v>a</v>
      </c>
      <c r="B465">
        <v>1</v>
      </c>
      <c r="C465" s="29" t="s">
        <v>148</v>
      </c>
      <c r="D465" s="4" t="s">
        <v>149</v>
      </c>
      <c r="E465" s="4"/>
      <c r="F465" s="70">
        <f t="shared" ref="F465:K465" si="139">SUM(F466:F498)</f>
        <v>0</v>
      </c>
      <c r="G465" s="70">
        <f t="shared" si="139"/>
        <v>126140</v>
      </c>
      <c r="H465" s="70">
        <f t="shared" si="139"/>
        <v>42632</v>
      </c>
      <c r="I465" s="70">
        <f t="shared" si="139"/>
        <v>0</v>
      </c>
      <c r="J465" s="70">
        <f t="shared" si="139"/>
        <v>168772</v>
      </c>
      <c r="K465" s="70">
        <f t="shared" si="139"/>
        <v>0</v>
      </c>
      <c r="L465" s="70"/>
      <c r="M465" s="70">
        <f>J465-K465</f>
        <v>168772</v>
      </c>
      <c r="N465" s="23"/>
    </row>
    <row r="466" spans="1:14" ht="34.5" customHeight="1" x14ac:dyDescent="0.25">
      <c r="A466" s="24" t="str">
        <f t="shared" si="127"/>
        <v>a</v>
      </c>
      <c r="C466" s="40"/>
      <c r="D466" s="46" t="s">
        <v>169</v>
      </c>
      <c r="E466" s="1" t="s">
        <v>164</v>
      </c>
      <c r="F466" s="71"/>
      <c r="G466" s="71">
        <v>31500</v>
      </c>
      <c r="H466" s="17"/>
      <c r="I466" s="17"/>
      <c r="J466" s="71">
        <f t="shared" ref="J466:J498" si="140">F466+G466+H466+I466</f>
        <v>31500</v>
      </c>
      <c r="K466" s="71"/>
      <c r="L466" s="71"/>
      <c r="M466" s="71"/>
      <c r="N466" s="23"/>
    </row>
    <row r="467" spans="1:14" ht="33" customHeight="1" x14ac:dyDescent="0.25">
      <c r="A467" s="24" t="str">
        <f t="shared" si="127"/>
        <v>a</v>
      </c>
      <c r="C467" s="40"/>
      <c r="D467" s="46" t="s">
        <v>170</v>
      </c>
      <c r="E467" s="5" t="s">
        <v>193</v>
      </c>
      <c r="F467" s="71"/>
      <c r="G467" s="71">
        <v>93940</v>
      </c>
      <c r="H467" s="17"/>
      <c r="I467" s="17"/>
      <c r="J467" s="71">
        <f t="shared" si="140"/>
        <v>93940</v>
      </c>
      <c r="K467" s="71"/>
      <c r="L467" s="71"/>
      <c r="M467" s="71"/>
      <c r="N467" s="23"/>
    </row>
    <row r="468" spans="1:14" ht="33" customHeight="1" x14ac:dyDescent="0.25">
      <c r="A468" s="24" t="str">
        <f t="shared" si="127"/>
        <v>a</v>
      </c>
      <c r="C468" s="40"/>
      <c r="D468" s="46" t="s">
        <v>170</v>
      </c>
      <c r="E468" s="5" t="s">
        <v>193</v>
      </c>
      <c r="F468" s="71"/>
      <c r="G468" s="71">
        <v>700</v>
      </c>
      <c r="H468" s="17"/>
      <c r="I468" s="17"/>
      <c r="J468" s="71">
        <f t="shared" si="140"/>
        <v>700</v>
      </c>
      <c r="K468" s="71"/>
      <c r="L468" s="71"/>
      <c r="M468" s="71"/>
      <c r="N468" s="23"/>
    </row>
    <row r="469" spans="1:14" ht="27" customHeight="1" x14ac:dyDescent="0.25">
      <c r="A469" s="24" t="str">
        <f t="shared" si="127"/>
        <v>a</v>
      </c>
      <c r="C469" s="40"/>
      <c r="D469" s="46" t="s">
        <v>341</v>
      </c>
      <c r="E469" s="1" t="s">
        <v>164</v>
      </c>
      <c r="F469" s="17"/>
      <c r="G469" s="17"/>
      <c r="H469" s="71">
        <v>3480</v>
      </c>
      <c r="I469" s="17"/>
      <c r="J469" s="71">
        <f t="shared" si="140"/>
        <v>3480</v>
      </c>
      <c r="K469" s="17"/>
      <c r="L469" s="17"/>
      <c r="M469" s="17"/>
      <c r="N469" s="23"/>
    </row>
    <row r="470" spans="1:14" ht="27" customHeight="1" x14ac:dyDescent="0.25">
      <c r="A470" s="24" t="str">
        <f t="shared" si="127"/>
        <v>a</v>
      </c>
      <c r="C470" s="40"/>
      <c r="D470" s="46" t="s">
        <v>342</v>
      </c>
      <c r="E470" s="1" t="s">
        <v>193</v>
      </c>
      <c r="F470" s="17"/>
      <c r="G470" s="17"/>
      <c r="H470" s="71">
        <v>5285</v>
      </c>
      <c r="I470" s="17"/>
      <c r="J470" s="71">
        <f t="shared" si="140"/>
        <v>5285</v>
      </c>
      <c r="K470" s="17"/>
      <c r="L470" s="17"/>
      <c r="M470" s="17"/>
      <c r="N470" s="23"/>
    </row>
    <row r="471" spans="1:14" ht="27" customHeight="1" x14ac:dyDescent="0.25">
      <c r="A471" s="24" t="str">
        <f t="shared" si="127"/>
        <v>a</v>
      </c>
      <c r="C471" s="40"/>
      <c r="D471" s="46" t="s">
        <v>342</v>
      </c>
      <c r="E471" s="1" t="s">
        <v>193</v>
      </c>
      <c r="F471" s="17"/>
      <c r="G471" s="17"/>
      <c r="H471" s="71">
        <v>100</v>
      </c>
      <c r="I471" s="17"/>
      <c r="J471" s="71">
        <f t="shared" si="140"/>
        <v>100</v>
      </c>
      <c r="K471" s="17"/>
      <c r="L471" s="17"/>
      <c r="M471" s="17"/>
      <c r="N471" s="23"/>
    </row>
    <row r="472" spans="1:14" ht="27" customHeight="1" x14ac:dyDescent="0.25">
      <c r="A472" s="24" t="str">
        <f t="shared" si="127"/>
        <v>a</v>
      </c>
      <c r="C472" s="40"/>
      <c r="D472" s="46" t="s">
        <v>170</v>
      </c>
      <c r="E472" s="1" t="s">
        <v>193</v>
      </c>
      <c r="F472" s="17"/>
      <c r="G472" s="17"/>
      <c r="H472" s="71">
        <v>2667</v>
      </c>
      <c r="I472" s="17"/>
      <c r="J472" s="71">
        <f t="shared" si="140"/>
        <v>2667</v>
      </c>
      <c r="K472" s="17"/>
      <c r="L472" s="17"/>
      <c r="M472" s="17"/>
      <c r="N472" s="23"/>
    </row>
    <row r="473" spans="1:14" ht="27" customHeight="1" x14ac:dyDescent="0.25">
      <c r="A473" s="24" t="str">
        <f t="shared" ref="A473:A524" si="141">IF(OR(F473&lt;&gt;0,G473&lt;&gt;0,H473&lt;&gt;0),"a","b")</f>
        <v>a</v>
      </c>
      <c r="C473" s="40"/>
      <c r="D473" s="81" t="s">
        <v>170</v>
      </c>
      <c r="E473" s="13" t="s">
        <v>193</v>
      </c>
      <c r="F473" s="17"/>
      <c r="G473" s="17"/>
      <c r="H473" s="71">
        <v>2100</v>
      </c>
      <c r="I473" s="17"/>
      <c r="J473" s="71">
        <f t="shared" si="140"/>
        <v>2100</v>
      </c>
      <c r="K473" s="17"/>
      <c r="L473" s="17"/>
      <c r="M473" s="17"/>
      <c r="N473" s="23"/>
    </row>
    <row r="474" spans="1:14" ht="27" customHeight="1" x14ac:dyDescent="0.25">
      <c r="A474" s="24" t="str">
        <f t="shared" si="141"/>
        <v>a</v>
      </c>
      <c r="C474" s="40"/>
      <c r="D474" s="81" t="s">
        <v>170</v>
      </c>
      <c r="E474" s="13" t="s">
        <v>193</v>
      </c>
      <c r="F474" s="17"/>
      <c r="G474" s="17"/>
      <c r="H474" s="71">
        <v>1000</v>
      </c>
      <c r="I474" s="17"/>
      <c r="J474" s="71">
        <f t="shared" si="140"/>
        <v>1000</v>
      </c>
      <c r="K474" s="17"/>
      <c r="L474" s="17"/>
      <c r="M474" s="17"/>
      <c r="N474" s="23"/>
    </row>
    <row r="475" spans="1:14" ht="27" customHeight="1" x14ac:dyDescent="0.25">
      <c r="A475" s="24" t="str">
        <f t="shared" si="141"/>
        <v>a</v>
      </c>
      <c r="C475" s="40"/>
      <c r="D475" s="81" t="s">
        <v>343</v>
      </c>
      <c r="E475" s="13" t="s">
        <v>193</v>
      </c>
      <c r="F475" s="17"/>
      <c r="G475" s="17"/>
      <c r="H475" s="71">
        <v>1500</v>
      </c>
      <c r="I475" s="17"/>
      <c r="J475" s="71">
        <f t="shared" si="140"/>
        <v>1500</v>
      </c>
      <c r="K475" s="17"/>
      <c r="L475" s="17"/>
      <c r="M475" s="17"/>
      <c r="N475" s="23"/>
    </row>
    <row r="476" spans="1:14" ht="27" customHeight="1" x14ac:dyDescent="0.25">
      <c r="A476" s="24" t="str">
        <f t="shared" si="141"/>
        <v>a</v>
      </c>
      <c r="C476" s="40"/>
      <c r="D476" s="81" t="s">
        <v>342</v>
      </c>
      <c r="E476" s="13" t="s">
        <v>193</v>
      </c>
      <c r="F476" s="17"/>
      <c r="G476" s="17"/>
      <c r="H476" s="71">
        <v>26500</v>
      </c>
      <c r="I476" s="17"/>
      <c r="J476" s="71">
        <f t="shared" si="140"/>
        <v>26500</v>
      </c>
      <c r="K476" s="17"/>
      <c r="L476" s="17"/>
      <c r="M476" s="17"/>
      <c r="N476" s="23"/>
    </row>
    <row r="477" spans="1:14" ht="27" hidden="1" customHeight="1" x14ac:dyDescent="0.25">
      <c r="A477" s="24" t="str">
        <f t="shared" si="141"/>
        <v>b</v>
      </c>
      <c r="C477" s="40"/>
      <c r="D477" s="1"/>
      <c r="E477" s="13"/>
      <c r="F477" s="17"/>
      <c r="G477" s="17"/>
      <c r="H477" s="71"/>
      <c r="I477" s="17"/>
      <c r="J477" s="71">
        <f t="shared" si="140"/>
        <v>0</v>
      </c>
      <c r="K477" s="17"/>
      <c r="L477" s="17"/>
      <c r="M477" s="17"/>
      <c r="N477" s="23"/>
    </row>
    <row r="478" spans="1:14" ht="27" hidden="1" customHeight="1" x14ac:dyDescent="0.25">
      <c r="A478" s="24" t="str">
        <f t="shared" si="141"/>
        <v>b</v>
      </c>
      <c r="C478" s="40"/>
      <c r="D478" s="1"/>
      <c r="E478" s="13"/>
      <c r="F478" s="17"/>
      <c r="G478" s="17"/>
      <c r="H478" s="71"/>
      <c r="I478" s="17"/>
      <c r="J478" s="71">
        <f t="shared" si="140"/>
        <v>0</v>
      </c>
      <c r="K478" s="17"/>
      <c r="L478" s="17"/>
      <c r="M478" s="17"/>
      <c r="N478" s="23"/>
    </row>
    <row r="479" spans="1:14" ht="27" hidden="1" customHeight="1" x14ac:dyDescent="0.25">
      <c r="A479" s="24" t="str">
        <f t="shared" si="141"/>
        <v>b</v>
      </c>
      <c r="C479" s="40"/>
      <c r="D479" s="1"/>
      <c r="E479" s="13"/>
      <c r="F479" s="17"/>
      <c r="G479" s="17"/>
      <c r="H479" s="71"/>
      <c r="I479" s="17"/>
      <c r="J479" s="71">
        <f t="shared" si="140"/>
        <v>0</v>
      </c>
      <c r="K479" s="17"/>
      <c r="L479" s="17"/>
      <c r="M479" s="17"/>
      <c r="N479" s="23"/>
    </row>
    <row r="480" spans="1:14" ht="27" hidden="1" customHeight="1" x14ac:dyDescent="0.25">
      <c r="A480" s="24" t="str">
        <f t="shared" si="141"/>
        <v>b</v>
      </c>
      <c r="C480" s="40"/>
      <c r="D480" s="1"/>
      <c r="E480" s="13"/>
      <c r="F480" s="17"/>
      <c r="G480" s="17"/>
      <c r="H480" s="71"/>
      <c r="I480" s="17"/>
      <c r="J480" s="71">
        <f t="shared" si="140"/>
        <v>0</v>
      </c>
      <c r="K480" s="17"/>
      <c r="L480" s="17"/>
      <c r="M480" s="17"/>
      <c r="N480" s="23"/>
    </row>
    <row r="481" spans="1:14" ht="27" hidden="1" customHeight="1" x14ac:dyDescent="0.25">
      <c r="A481" s="24" t="str">
        <f t="shared" si="141"/>
        <v>b</v>
      </c>
      <c r="C481" s="40"/>
      <c r="D481" s="1"/>
      <c r="E481" s="13"/>
      <c r="F481" s="17"/>
      <c r="G481" s="17"/>
      <c r="H481" s="71"/>
      <c r="I481" s="17"/>
      <c r="J481" s="71">
        <f t="shared" si="140"/>
        <v>0</v>
      </c>
      <c r="K481" s="17"/>
      <c r="L481" s="17"/>
      <c r="M481" s="17"/>
      <c r="N481" s="23"/>
    </row>
    <row r="482" spans="1:14" ht="27" hidden="1" customHeight="1" x14ac:dyDescent="0.25">
      <c r="A482" s="24" t="str">
        <f t="shared" si="141"/>
        <v>b</v>
      </c>
      <c r="C482" s="40"/>
      <c r="D482" s="1"/>
      <c r="E482" s="13"/>
      <c r="F482" s="17"/>
      <c r="G482" s="17"/>
      <c r="H482" s="71"/>
      <c r="I482" s="17"/>
      <c r="J482" s="71">
        <f t="shared" si="140"/>
        <v>0</v>
      </c>
      <c r="K482" s="17"/>
      <c r="L482" s="17"/>
      <c r="M482" s="17"/>
      <c r="N482" s="23"/>
    </row>
    <row r="483" spans="1:14" ht="27" hidden="1" customHeight="1" x14ac:dyDescent="0.25">
      <c r="A483" s="24" t="str">
        <f t="shared" si="141"/>
        <v>b</v>
      </c>
      <c r="C483" s="40"/>
      <c r="D483" s="1"/>
      <c r="E483" s="13"/>
      <c r="F483" s="17"/>
      <c r="G483" s="17"/>
      <c r="H483" s="71"/>
      <c r="I483" s="17"/>
      <c r="J483" s="71">
        <f t="shared" si="140"/>
        <v>0</v>
      </c>
      <c r="K483" s="17"/>
      <c r="L483" s="17"/>
      <c r="M483" s="17"/>
      <c r="N483" s="23"/>
    </row>
    <row r="484" spans="1:14" ht="27" hidden="1" customHeight="1" x14ac:dyDescent="0.25">
      <c r="A484" s="24" t="str">
        <f t="shared" si="141"/>
        <v>b</v>
      </c>
      <c r="C484" s="40"/>
      <c r="D484" s="1"/>
      <c r="E484" s="13"/>
      <c r="F484" s="17"/>
      <c r="G484" s="17"/>
      <c r="H484" s="71"/>
      <c r="I484" s="17"/>
      <c r="J484" s="71">
        <f t="shared" si="140"/>
        <v>0</v>
      </c>
      <c r="K484" s="17"/>
      <c r="L484" s="17"/>
      <c r="M484" s="17"/>
      <c r="N484" s="23"/>
    </row>
    <row r="485" spans="1:14" ht="27" hidden="1" customHeight="1" x14ac:dyDescent="0.25">
      <c r="A485" s="24" t="str">
        <f t="shared" si="141"/>
        <v>b</v>
      </c>
      <c r="C485" s="40"/>
      <c r="D485" s="1"/>
      <c r="E485" s="13"/>
      <c r="F485" s="17"/>
      <c r="G485" s="17"/>
      <c r="H485" s="71"/>
      <c r="I485" s="17"/>
      <c r="J485" s="71">
        <f t="shared" si="140"/>
        <v>0</v>
      </c>
      <c r="K485" s="17"/>
      <c r="L485" s="17"/>
      <c r="M485" s="17"/>
      <c r="N485" s="23"/>
    </row>
    <row r="486" spans="1:14" ht="27" hidden="1" customHeight="1" x14ac:dyDescent="0.25">
      <c r="A486" s="24" t="str">
        <f t="shared" si="141"/>
        <v>b</v>
      </c>
      <c r="C486" s="40"/>
      <c r="D486" s="13"/>
      <c r="E486" s="13"/>
      <c r="F486" s="17"/>
      <c r="G486" s="17"/>
      <c r="H486" s="71"/>
      <c r="I486" s="17"/>
      <c r="J486" s="71">
        <f t="shared" si="140"/>
        <v>0</v>
      </c>
      <c r="K486" s="17"/>
      <c r="L486" s="17"/>
      <c r="M486" s="17"/>
      <c r="N486" s="23"/>
    </row>
    <row r="487" spans="1:14" ht="27" hidden="1" customHeight="1" x14ac:dyDescent="0.25">
      <c r="A487" s="24" t="str">
        <f t="shared" si="141"/>
        <v>b</v>
      </c>
      <c r="C487" s="40"/>
      <c r="D487" s="13"/>
      <c r="E487" s="13"/>
      <c r="F487" s="17"/>
      <c r="G487" s="17"/>
      <c r="H487" s="71"/>
      <c r="I487" s="17"/>
      <c r="J487" s="71">
        <f t="shared" si="140"/>
        <v>0</v>
      </c>
      <c r="K487" s="17"/>
      <c r="L487" s="17"/>
      <c r="M487" s="17"/>
      <c r="N487" s="23"/>
    </row>
    <row r="488" spans="1:14" ht="27" hidden="1" customHeight="1" x14ac:dyDescent="0.25">
      <c r="A488" s="24" t="str">
        <f t="shared" si="141"/>
        <v>b</v>
      </c>
      <c r="C488" s="40"/>
      <c r="D488" s="13"/>
      <c r="E488" s="13"/>
      <c r="F488" s="17"/>
      <c r="G488" s="17"/>
      <c r="H488" s="71"/>
      <c r="I488" s="17"/>
      <c r="J488" s="71">
        <f t="shared" si="140"/>
        <v>0</v>
      </c>
      <c r="K488" s="17"/>
      <c r="L488" s="17"/>
      <c r="M488" s="17"/>
      <c r="N488" s="23"/>
    </row>
    <row r="489" spans="1:14" ht="27" hidden="1" customHeight="1" x14ac:dyDescent="0.25">
      <c r="A489" s="24" t="str">
        <f t="shared" si="141"/>
        <v>b</v>
      </c>
      <c r="C489" s="40"/>
      <c r="D489" s="13"/>
      <c r="E489" s="13"/>
      <c r="F489" s="17"/>
      <c r="G489" s="17"/>
      <c r="H489" s="71"/>
      <c r="I489" s="17"/>
      <c r="J489" s="71">
        <f t="shared" si="140"/>
        <v>0</v>
      </c>
      <c r="K489" s="17"/>
      <c r="L489" s="17"/>
      <c r="M489" s="17"/>
      <c r="N489" s="23"/>
    </row>
    <row r="490" spans="1:14" ht="27" hidden="1" customHeight="1" x14ac:dyDescent="0.25">
      <c r="A490" s="24" t="str">
        <f t="shared" si="141"/>
        <v>b</v>
      </c>
      <c r="C490" s="40"/>
      <c r="D490" s="13"/>
      <c r="E490" s="13"/>
      <c r="F490" s="17"/>
      <c r="G490" s="17"/>
      <c r="H490" s="71"/>
      <c r="I490" s="17"/>
      <c r="J490" s="71">
        <f t="shared" si="140"/>
        <v>0</v>
      </c>
      <c r="K490" s="17"/>
      <c r="L490" s="17"/>
      <c r="M490" s="17"/>
      <c r="N490" s="23"/>
    </row>
    <row r="491" spans="1:14" ht="27" hidden="1" customHeight="1" x14ac:dyDescent="0.25">
      <c r="A491" s="24" t="str">
        <f t="shared" si="141"/>
        <v>b</v>
      </c>
      <c r="C491" s="40"/>
      <c r="D491" s="13"/>
      <c r="E491" s="13"/>
      <c r="F491" s="17"/>
      <c r="G491" s="17"/>
      <c r="H491" s="17"/>
      <c r="I491" s="17"/>
      <c r="J491" s="71">
        <f t="shared" si="140"/>
        <v>0</v>
      </c>
      <c r="K491" s="17"/>
      <c r="L491" s="17"/>
      <c r="M491" s="17"/>
      <c r="N491" s="23"/>
    </row>
    <row r="492" spans="1:14" ht="27" hidden="1" customHeight="1" x14ac:dyDescent="0.25">
      <c r="A492" s="24" t="str">
        <f t="shared" si="141"/>
        <v>b</v>
      </c>
      <c r="C492" s="40"/>
      <c r="D492" s="2"/>
      <c r="E492" s="13"/>
      <c r="F492" s="17"/>
      <c r="G492" s="17"/>
      <c r="H492" s="17"/>
      <c r="I492" s="17"/>
      <c r="J492" s="71">
        <f t="shared" si="140"/>
        <v>0</v>
      </c>
      <c r="K492" s="17"/>
      <c r="L492" s="17"/>
      <c r="M492" s="17"/>
      <c r="N492" s="23"/>
    </row>
    <row r="493" spans="1:14" ht="27" hidden="1" customHeight="1" x14ac:dyDescent="0.25">
      <c r="A493" s="24" t="str">
        <f t="shared" si="141"/>
        <v>b</v>
      </c>
      <c r="C493" s="40"/>
      <c r="D493" s="2"/>
      <c r="E493" s="13"/>
      <c r="F493" s="17"/>
      <c r="G493" s="17"/>
      <c r="H493" s="17"/>
      <c r="I493" s="17"/>
      <c r="J493" s="71">
        <f t="shared" si="140"/>
        <v>0</v>
      </c>
      <c r="K493" s="17"/>
      <c r="L493" s="17"/>
      <c r="M493" s="17"/>
      <c r="N493" s="23"/>
    </row>
    <row r="494" spans="1:14" ht="27" hidden="1" customHeight="1" x14ac:dyDescent="0.25">
      <c r="A494" s="24" t="str">
        <f t="shared" si="141"/>
        <v>b</v>
      </c>
      <c r="C494" s="40"/>
      <c r="D494" s="2"/>
      <c r="E494" s="13"/>
      <c r="F494" s="17"/>
      <c r="G494" s="17"/>
      <c r="H494" s="17"/>
      <c r="I494" s="17"/>
      <c r="J494" s="71">
        <f t="shared" si="140"/>
        <v>0</v>
      </c>
      <c r="K494" s="17"/>
      <c r="L494" s="17"/>
      <c r="M494" s="17"/>
      <c r="N494" s="23"/>
    </row>
    <row r="495" spans="1:14" ht="27" hidden="1" customHeight="1" x14ac:dyDescent="0.25">
      <c r="A495" s="24" t="str">
        <f t="shared" si="141"/>
        <v>b</v>
      </c>
      <c r="C495" s="40"/>
      <c r="D495" s="2"/>
      <c r="E495" s="13"/>
      <c r="F495" s="17"/>
      <c r="G495" s="17"/>
      <c r="H495" s="17"/>
      <c r="I495" s="17"/>
      <c r="J495" s="71">
        <f t="shared" si="140"/>
        <v>0</v>
      </c>
      <c r="K495" s="17"/>
      <c r="L495" s="17"/>
      <c r="M495" s="17"/>
      <c r="N495" s="23"/>
    </row>
    <row r="496" spans="1:14" ht="27" hidden="1" customHeight="1" x14ac:dyDescent="0.25">
      <c r="A496" s="24" t="str">
        <f t="shared" si="141"/>
        <v>b</v>
      </c>
      <c r="C496" s="40"/>
      <c r="D496" s="2"/>
      <c r="E496" s="13"/>
      <c r="F496" s="17"/>
      <c r="G496" s="17"/>
      <c r="H496" s="17"/>
      <c r="I496" s="17"/>
      <c r="J496" s="17">
        <f t="shared" si="140"/>
        <v>0</v>
      </c>
      <c r="K496" s="17"/>
      <c r="L496" s="17"/>
      <c r="M496" s="17"/>
      <c r="N496" s="23"/>
    </row>
    <row r="497" spans="1:14" ht="27" hidden="1" customHeight="1" x14ac:dyDescent="0.25">
      <c r="A497" s="24" t="str">
        <f t="shared" si="141"/>
        <v>b</v>
      </c>
      <c r="C497" s="40"/>
      <c r="D497" s="13"/>
      <c r="E497" s="13"/>
      <c r="F497" s="17"/>
      <c r="G497" s="17"/>
      <c r="H497" s="17"/>
      <c r="I497" s="17"/>
      <c r="J497" s="17">
        <f t="shared" si="140"/>
        <v>0</v>
      </c>
      <c r="K497" s="17"/>
      <c r="L497" s="17"/>
      <c r="M497" s="17"/>
      <c r="N497" s="23"/>
    </row>
    <row r="498" spans="1:14" ht="27" hidden="1" customHeight="1" x14ac:dyDescent="0.25">
      <c r="A498" s="24" t="str">
        <f t="shared" si="141"/>
        <v>b</v>
      </c>
      <c r="C498" s="40"/>
      <c r="D498" s="13"/>
      <c r="E498" s="13"/>
      <c r="F498" s="17"/>
      <c r="G498" s="17"/>
      <c r="H498" s="17"/>
      <c r="I498" s="17"/>
      <c r="J498" s="17">
        <f t="shared" si="140"/>
        <v>0</v>
      </c>
      <c r="K498" s="17"/>
      <c r="L498" s="17"/>
      <c r="M498" s="17"/>
      <c r="N498" s="23"/>
    </row>
    <row r="499" spans="1:14" ht="43.5" hidden="1" customHeight="1" x14ac:dyDescent="0.25">
      <c r="A499" s="24" t="str">
        <f t="shared" si="141"/>
        <v>b</v>
      </c>
      <c r="B499">
        <v>1</v>
      </c>
      <c r="C499" s="29" t="s">
        <v>150</v>
      </c>
      <c r="D499" s="4" t="s">
        <v>25</v>
      </c>
      <c r="E499" s="4"/>
      <c r="F499" s="14">
        <f>F500+F504+F508</f>
        <v>0</v>
      </c>
      <c r="G499" s="14">
        <f t="shared" ref="G499:K499" si="142">G500+G504+G508</f>
        <v>0</v>
      </c>
      <c r="H499" s="14">
        <f t="shared" si="142"/>
        <v>0</v>
      </c>
      <c r="I499" s="14">
        <f t="shared" si="142"/>
        <v>0</v>
      </c>
      <c r="J499" s="14">
        <f t="shared" si="142"/>
        <v>0</v>
      </c>
      <c r="K499" s="14">
        <f t="shared" si="142"/>
        <v>0</v>
      </c>
      <c r="L499" s="14"/>
      <c r="M499" s="14">
        <f>J499-K499</f>
        <v>0</v>
      </c>
      <c r="N499" s="23"/>
    </row>
    <row r="500" spans="1:14" ht="75" hidden="1" customHeight="1" x14ac:dyDescent="0.25">
      <c r="A500" s="24" t="str">
        <f t="shared" si="141"/>
        <v>b</v>
      </c>
      <c r="B500">
        <v>1</v>
      </c>
      <c r="C500" s="30" t="s">
        <v>151</v>
      </c>
      <c r="D500" s="3" t="s">
        <v>152</v>
      </c>
      <c r="E500" s="3"/>
      <c r="F500" s="16">
        <f t="shared" ref="F500:M500" si="143">SUM(F501:F503)</f>
        <v>0</v>
      </c>
      <c r="G500" s="16">
        <f t="shared" si="143"/>
        <v>0</v>
      </c>
      <c r="H500" s="16">
        <f t="shared" si="143"/>
        <v>0</v>
      </c>
      <c r="I500" s="16">
        <f t="shared" si="143"/>
        <v>0</v>
      </c>
      <c r="J500" s="16">
        <f t="shared" si="143"/>
        <v>0</v>
      </c>
      <c r="K500" s="16">
        <f t="shared" si="143"/>
        <v>0</v>
      </c>
      <c r="L500" s="16"/>
      <c r="M500" s="16">
        <f t="shared" si="143"/>
        <v>0</v>
      </c>
      <c r="N500" s="23"/>
    </row>
    <row r="501" spans="1:14" ht="27" hidden="1" customHeight="1" x14ac:dyDescent="0.25">
      <c r="A501" s="24" t="str">
        <f t="shared" si="141"/>
        <v>b</v>
      </c>
      <c r="C501" s="41"/>
      <c r="D501" s="2"/>
      <c r="E501" s="1"/>
      <c r="F501" s="17"/>
      <c r="G501" s="17"/>
      <c r="H501" s="17"/>
      <c r="I501" s="17"/>
      <c r="J501" s="17">
        <f t="shared" ref="J501:J503" si="144">F501+G501+H501+I501</f>
        <v>0</v>
      </c>
      <c r="K501" s="17"/>
      <c r="L501" s="17"/>
      <c r="M501" s="17"/>
      <c r="N501" s="23"/>
    </row>
    <row r="502" spans="1:14" ht="27" hidden="1" customHeight="1" x14ac:dyDescent="0.25">
      <c r="A502" s="24" t="str">
        <f t="shared" si="141"/>
        <v>b</v>
      </c>
      <c r="C502" s="41"/>
      <c r="D502" s="2"/>
      <c r="E502" s="1"/>
      <c r="F502" s="17"/>
      <c r="G502" s="17"/>
      <c r="H502" s="17"/>
      <c r="I502" s="17"/>
      <c r="J502" s="17">
        <f t="shared" si="144"/>
        <v>0</v>
      </c>
      <c r="K502" s="17"/>
      <c r="L502" s="17"/>
      <c r="M502" s="17"/>
      <c r="N502" s="23"/>
    </row>
    <row r="503" spans="1:14" ht="27" hidden="1" customHeight="1" x14ac:dyDescent="0.25">
      <c r="A503" s="24" t="str">
        <f t="shared" si="141"/>
        <v>b</v>
      </c>
      <c r="C503" s="41"/>
      <c r="D503" s="2"/>
      <c r="E503" s="13"/>
      <c r="F503" s="17"/>
      <c r="G503" s="17"/>
      <c r="H503" s="17"/>
      <c r="I503" s="17"/>
      <c r="J503" s="17">
        <f t="shared" si="144"/>
        <v>0</v>
      </c>
      <c r="K503" s="17"/>
      <c r="L503" s="17"/>
      <c r="M503" s="17"/>
      <c r="N503" s="23"/>
    </row>
    <row r="504" spans="1:14" ht="75" hidden="1" customHeight="1" x14ac:dyDescent="0.25">
      <c r="A504" s="24" t="str">
        <f t="shared" si="141"/>
        <v>b</v>
      </c>
      <c r="B504">
        <v>1</v>
      </c>
      <c r="C504" s="30" t="s">
        <v>153</v>
      </c>
      <c r="D504" s="3" t="s">
        <v>28</v>
      </c>
      <c r="E504" s="3"/>
      <c r="F504" s="16">
        <f>SUM(F505:F507)</f>
        <v>0</v>
      </c>
      <c r="G504" s="16">
        <f t="shared" ref="G504:M504" si="145">SUM(G505:G507)</f>
        <v>0</v>
      </c>
      <c r="H504" s="16">
        <f t="shared" si="145"/>
        <v>0</v>
      </c>
      <c r="I504" s="16">
        <f t="shared" si="145"/>
        <v>0</v>
      </c>
      <c r="J504" s="16">
        <f t="shared" si="145"/>
        <v>0</v>
      </c>
      <c r="K504" s="16">
        <f t="shared" si="145"/>
        <v>0</v>
      </c>
      <c r="L504" s="16"/>
      <c r="M504" s="16">
        <f t="shared" si="145"/>
        <v>0</v>
      </c>
      <c r="N504" s="23"/>
    </row>
    <row r="505" spans="1:14" ht="27" hidden="1" customHeight="1" x14ac:dyDescent="0.25">
      <c r="A505" s="24" t="str">
        <f t="shared" si="141"/>
        <v>b</v>
      </c>
      <c r="C505" s="41"/>
      <c r="D505" s="2"/>
      <c r="E505" s="1"/>
      <c r="F505" s="17"/>
      <c r="G505" s="17"/>
      <c r="H505" s="17"/>
      <c r="I505" s="17"/>
      <c r="J505" s="17">
        <f t="shared" ref="J505:J507" si="146">F505+G505+H505+I505</f>
        <v>0</v>
      </c>
      <c r="K505" s="17"/>
      <c r="L505" s="17"/>
      <c r="M505" s="17"/>
      <c r="N505" s="23"/>
    </row>
    <row r="506" spans="1:14" ht="27" hidden="1" customHeight="1" x14ac:dyDescent="0.25">
      <c r="A506" s="24" t="str">
        <f t="shared" si="141"/>
        <v>b</v>
      </c>
      <c r="C506" s="41"/>
      <c r="D506" s="2"/>
      <c r="E506" s="1"/>
      <c r="F506" s="17"/>
      <c r="G506" s="17"/>
      <c r="H506" s="17"/>
      <c r="I506" s="17"/>
      <c r="J506" s="17">
        <f t="shared" si="146"/>
        <v>0</v>
      </c>
      <c r="K506" s="17"/>
      <c r="L506" s="17"/>
      <c r="M506" s="17"/>
      <c r="N506" s="23"/>
    </row>
    <row r="507" spans="1:14" ht="27" hidden="1" customHeight="1" x14ac:dyDescent="0.25">
      <c r="A507" s="24" t="str">
        <f t="shared" si="141"/>
        <v>b</v>
      </c>
      <c r="C507" s="41"/>
      <c r="D507" s="2"/>
      <c r="E507" s="13"/>
      <c r="F507" s="17"/>
      <c r="G507" s="17"/>
      <c r="H507" s="17"/>
      <c r="I507" s="17"/>
      <c r="J507" s="17">
        <f t="shared" si="146"/>
        <v>0</v>
      </c>
      <c r="K507" s="17"/>
      <c r="L507" s="17"/>
      <c r="M507" s="17"/>
      <c r="N507" s="23"/>
    </row>
    <row r="508" spans="1:14" ht="75" hidden="1" customHeight="1" x14ac:dyDescent="0.25">
      <c r="A508" s="24" t="str">
        <f t="shared" si="141"/>
        <v>b</v>
      </c>
      <c r="B508">
        <v>1</v>
      </c>
      <c r="C508" s="30" t="s">
        <v>154</v>
      </c>
      <c r="D508" s="3" t="s">
        <v>155</v>
      </c>
      <c r="E508" s="3"/>
      <c r="F508" s="16">
        <f t="shared" ref="F508:M508" si="147">SUM(F509:F511)</f>
        <v>0</v>
      </c>
      <c r="G508" s="16">
        <f t="shared" si="147"/>
        <v>0</v>
      </c>
      <c r="H508" s="16">
        <f t="shared" si="147"/>
        <v>0</v>
      </c>
      <c r="I508" s="16">
        <f t="shared" si="147"/>
        <v>0</v>
      </c>
      <c r="J508" s="16">
        <f t="shared" si="147"/>
        <v>0</v>
      </c>
      <c r="K508" s="16">
        <f t="shared" si="147"/>
        <v>0</v>
      </c>
      <c r="L508" s="16"/>
      <c r="M508" s="16">
        <f t="shared" si="147"/>
        <v>0</v>
      </c>
      <c r="N508" s="23"/>
    </row>
    <row r="509" spans="1:14" ht="27" hidden="1" customHeight="1" x14ac:dyDescent="0.25">
      <c r="A509" s="24" t="str">
        <f t="shared" si="141"/>
        <v>b</v>
      </c>
      <c r="C509" s="41"/>
      <c r="D509" s="2"/>
      <c r="E509" s="1"/>
      <c r="F509" s="17"/>
      <c r="G509" s="17"/>
      <c r="H509" s="17"/>
      <c r="I509" s="17"/>
      <c r="J509" s="17">
        <f t="shared" ref="J509:J511" si="148">F509+G509+H509+I509</f>
        <v>0</v>
      </c>
      <c r="K509" s="17"/>
      <c r="L509" s="17"/>
      <c r="M509" s="17"/>
      <c r="N509" s="23"/>
    </row>
    <row r="510" spans="1:14" ht="27" hidden="1" customHeight="1" x14ac:dyDescent="0.25">
      <c r="A510" s="24" t="str">
        <f t="shared" si="141"/>
        <v>b</v>
      </c>
      <c r="C510" s="41"/>
      <c r="D510" s="2"/>
      <c r="E510" s="1"/>
      <c r="F510" s="17"/>
      <c r="G510" s="17"/>
      <c r="H510" s="17"/>
      <c r="I510" s="17"/>
      <c r="J510" s="17">
        <f t="shared" si="148"/>
        <v>0</v>
      </c>
      <c r="K510" s="17"/>
      <c r="L510" s="17"/>
      <c r="M510" s="17"/>
      <c r="N510" s="23"/>
    </row>
    <row r="511" spans="1:14" ht="27" hidden="1" customHeight="1" x14ac:dyDescent="0.25">
      <c r="A511" s="24" t="str">
        <f t="shared" si="141"/>
        <v>b</v>
      </c>
      <c r="C511" s="41"/>
      <c r="D511" s="2"/>
      <c r="E511" s="13"/>
      <c r="F511" s="17"/>
      <c r="G511" s="17"/>
      <c r="H511" s="17"/>
      <c r="I511" s="17"/>
      <c r="J511" s="17">
        <f t="shared" si="148"/>
        <v>0</v>
      </c>
      <c r="K511" s="17"/>
      <c r="L511" s="17"/>
      <c r="M511" s="17"/>
      <c r="N511" s="23"/>
    </row>
    <row r="512" spans="1:14" ht="75" customHeight="1" x14ac:dyDescent="0.25">
      <c r="A512" s="24" t="str">
        <f t="shared" si="141"/>
        <v>a</v>
      </c>
      <c r="B512">
        <v>1</v>
      </c>
      <c r="C512" s="29" t="s">
        <v>156</v>
      </c>
      <c r="D512" s="4" t="s">
        <v>157</v>
      </c>
      <c r="E512" s="4"/>
      <c r="F512" s="70">
        <f>F513+F517+F521</f>
        <v>0</v>
      </c>
      <c r="G512" s="70">
        <f t="shared" ref="G512:M512" si="149">G513+G517+G521</f>
        <v>0</v>
      </c>
      <c r="H512" s="70">
        <f t="shared" si="149"/>
        <v>2001</v>
      </c>
      <c r="I512" s="14">
        <f t="shared" si="149"/>
        <v>0</v>
      </c>
      <c r="J512" s="70">
        <f t="shared" si="149"/>
        <v>2001</v>
      </c>
      <c r="K512" s="70">
        <f t="shared" si="149"/>
        <v>0</v>
      </c>
      <c r="L512" s="70"/>
      <c r="M512" s="70">
        <f t="shared" si="149"/>
        <v>2001</v>
      </c>
      <c r="N512" s="23"/>
    </row>
    <row r="513" spans="1:14" ht="75" hidden="1" customHeight="1" x14ac:dyDescent="0.25">
      <c r="A513" s="24" t="str">
        <f t="shared" si="141"/>
        <v>b</v>
      </c>
      <c r="B513">
        <v>1</v>
      </c>
      <c r="C513" s="30" t="s">
        <v>158</v>
      </c>
      <c r="D513" s="3" t="s">
        <v>159</v>
      </c>
      <c r="E513" s="3"/>
      <c r="F513" s="16">
        <f t="shared" ref="F513" si="150">SUM(F514:F516)</f>
        <v>0</v>
      </c>
      <c r="G513" s="16">
        <f t="shared" ref="G513:M513" si="151">SUM(G514:G516)</f>
        <v>0</v>
      </c>
      <c r="H513" s="16">
        <f t="shared" si="151"/>
        <v>0</v>
      </c>
      <c r="I513" s="16">
        <f t="shared" si="151"/>
        <v>0</v>
      </c>
      <c r="J513" s="16">
        <f t="shared" si="151"/>
        <v>0</v>
      </c>
      <c r="K513" s="16">
        <f t="shared" si="151"/>
        <v>0</v>
      </c>
      <c r="L513" s="16"/>
      <c r="M513" s="16">
        <f t="shared" si="151"/>
        <v>0</v>
      </c>
      <c r="N513" s="23"/>
    </row>
    <row r="514" spans="1:14" ht="27" hidden="1" customHeight="1" x14ac:dyDescent="0.25">
      <c r="A514" s="24" t="str">
        <f t="shared" si="141"/>
        <v>b</v>
      </c>
      <c r="C514" s="41"/>
      <c r="D514" s="2"/>
      <c r="E514" s="1"/>
      <c r="F514" s="17"/>
      <c r="G514" s="17"/>
      <c r="H514" s="17"/>
      <c r="I514" s="17"/>
      <c r="J514" s="17">
        <f t="shared" ref="J514:J516" si="152">F514+G514+H514+I514</f>
        <v>0</v>
      </c>
      <c r="K514" s="17"/>
      <c r="L514" s="17"/>
      <c r="M514" s="17"/>
      <c r="N514" s="23"/>
    </row>
    <row r="515" spans="1:14" ht="27" hidden="1" customHeight="1" x14ac:dyDescent="0.25">
      <c r="A515" s="24" t="str">
        <f t="shared" si="141"/>
        <v>b</v>
      </c>
      <c r="C515" s="41"/>
      <c r="D515" s="2"/>
      <c r="E515" s="1"/>
      <c r="F515" s="17"/>
      <c r="G515" s="17"/>
      <c r="H515" s="17"/>
      <c r="I515" s="17"/>
      <c r="J515" s="17">
        <f t="shared" si="152"/>
        <v>0</v>
      </c>
      <c r="K515" s="17"/>
      <c r="L515" s="17"/>
      <c r="M515" s="17"/>
      <c r="N515" s="23"/>
    </row>
    <row r="516" spans="1:14" ht="27" hidden="1" customHeight="1" x14ac:dyDescent="0.25">
      <c r="A516" s="24" t="str">
        <f t="shared" si="141"/>
        <v>b</v>
      </c>
      <c r="C516" s="41"/>
      <c r="D516" s="2"/>
      <c r="E516" s="13"/>
      <c r="F516" s="17"/>
      <c r="G516" s="17"/>
      <c r="H516" s="17"/>
      <c r="I516" s="17"/>
      <c r="J516" s="17">
        <f t="shared" si="152"/>
        <v>0</v>
      </c>
      <c r="K516" s="17"/>
      <c r="L516" s="17"/>
      <c r="M516" s="17"/>
      <c r="N516" s="23"/>
    </row>
    <row r="517" spans="1:14" ht="75" customHeight="1" x14ac:dyDescent="0.25">
      <c r="A517" s="24" t="str">
        <f t="shared" si="141"/>
        <v>a</v>
      </c>
      <c r="B517">
        <v>1</v>
      </c>
      <c r="C517" s="30" t="s">
        <v>160</v>
      </c>
      <c r="D517" s="3" t="s">
        <v>161</v>
      </c>
      <c r="E517" s="3"/>
      <c r="F517" s="72">
        <f t="shared" ref="F517:N517" si="153">SUM(F518:F520)</f>
        <v>0</v>
      </c>
      <c r="G517" s="72">
        <f t="shared" si="153"/>
        <v>0</v>
      </c>
      <c r="H517" s="72">
        <f t="shared" si="153"/>
        <v>2001</v>
      </c>
      <c r="I517" s="70">
        <f t="shared" si="153"/>
        <v>0</v>
      </c>
      <c r="J517" s="72">
        <f t="shared" si="153"/>
        <v>2001</v>
      </c>
      <c r="K517" s="72">
        <f t="shared" si="153"/>
        <v>0</v>
      </c>
      <c r="L517" s="16"/>
      <c r="M517" s="72">
        <v>2001</v>
      </c>
      <c r="N517" s="16">
        <f t="shared" si="153"/>
        <v>0</v>
      </c>
    </row>
    <row r="518" spans="1:14" ht="39" customHeight="1" x14ac:dyDescent="0.25">
      <c r="A518" s="24" t="str">
        <f t="shared" si="141"/>
        <v>a</v>
      </c>
      <c r="C518" s="41" t="s">
        <v>305</v>
      </c>
      <c r="D518" s="2" t="s">
        <v>344</v>
      </c>
      <c r="E518" s="1" t="s">
        <v>243</v>
      </c>
      <c r="F518" s="17"/>
      <c r="G518" s="17"/>
      <c r="H518" s="71">
        <v>2001</v>
      </c>
      <c r="I518" s="71"/>
      <c r="J518" s="71">
        <f t="shared" ref="J518:J520" si="154">F518+G518+H518+I518</f>
        <v>2001</v>
      </c>
      <c r="K518" s="17"/>
      <c r="L518" s="17"/>
      <c r="M518" s="17"/>
      <c r="N518" s="23"/>
    </row>
    <row r="519" spans="1:14" ht="27" hidden="1" customHeight="1" x14ac:dyDescent="0.25">
      <c r="A519" s="24" t="str">
        <f t="shared" si="141"/>
        <v>b</v>
      </c>
      <c r="C519" s="41"/>
      <c r="D519" s="2"/>
      <c r="E519" s="1"/>
      <c r="F519" s="17"/>
      <c r="G519" s="17"/>
      <c r="H519" s="17"/>
      <c r="I519" s="17"/>
      <c r="J519" s="71">
        <f t="shared" si="154"/>
        <v>0</v>
      </c>
      <c r="K519" s="17"/>
      <c r="L519" s="17"/>
      <c r="M519" s="17"/>
      <c r="N519" s="23"/>
    </row>
    <row r="520" spans="1:14" ht="27" hidden="1" customHeight="1" x14ac:dyDescent="0.25">
      <c r="A520" s="24" t="str">
        <f t="shared" si="141"/>
        <v>b</v>
      </c>
      <c r="C520" s="41"/>
      <c r="D520" s="2"/>
      <c r="E520" s="13"/>
      <c r="F520" s="17"/>
      <c r="G520" s="17"/>
      <c r="H520" s="17"/>
      <c r="I520" s="17"/>
      <c r="J520" s="71">
        <f t="shared" si="154"/>
        <v>0</v>
      </c>
      <c r="K520" s="17"/>
      <c r="L520" s="17"/>
      <c r="M520" s="17"/>
      <c r="N520" s="23"/>
    </row>
    <row r="521" spans="1:14" ht="45.75" hidden="1" customHeight="1" x14ac:dyDescent="0.25">
      <c r="A521" s="24" t="str">
        <f t="shared" si="141"/>
        <v>b</v>
      </c>
      <c r="B521">
        <v>1</v>
      </c>
      <c r="C521" s="30" t="s">
        <v>162</v>
      </c>
      <c r="D521" s="3" t="s">
        <v>163</v>
      </c>
      <c r="E521" s="3"/>
      <c r="F521" s="16">
        <f>SUM(F522:F524)</f>
        <v>0</v>
      </c>
      <c r="G521" s="16">
        <f t="shared" ref="G521:N521" si="155">SUM(G522:G524)</f>
        <v>0</v>
      </c>
      <c r="H521" s="16">
        <f t="shared" si="155"/>
        <v>0</v>
      </c>
      <c r="I521" s="16">
        <f t="shared" si="155"/>
        <v>0</v>
      </c>
      <c r="J521" s="16">
        <f t="shared" si="155"/>
        <v>0</v>
      </c>
      <c r="K521" s="16">
        <f t="shared" si="155"/>
        <v>0</v>
      </c>
      <c r="L521" s="16"/>
      <c r="M521" s="16">
        <f t="shared" si="155"/>
        <v>0</v>
      </c>
      <c r="N521" s="16">
        <f t="shared" si="155"/>
        <v>0</v>
      </c>
    </row>
    <row r="522" spans="1:14" ht="27" hidden="1" customHeight="1" x14ac:dyDescent="0.25">
      <c r="A522" s="24" t="str">
        <f t="shared" si="141"/>
        <v>b</v>
      </c>
      <c r="C522" s="62"/>
      <c r="D522" s="63"/>
      <c r="E522" s="63"/>
      <c r="F522" s="64"/>
      <c r="G522" s="17"/>
      <c r="H522" s="17"/>
      <c r="I522" s="17"/>
      <c r="J522" s="17">
        <f t="shared" ref="J522:J524" si="156">F522+G522+H522+I522</f>
        <v>0</v>
      </c>
      <c r="K522" s="17"/>
      <c r="L522" s="17"/>
      <c r="M522" s="17"/>
      <c r="N522" s="23"/>
    </row>
    <row r="523" spans="1:14" ht="27" hidden="1" customHeight="1" x14ac:dyDescent="0.25">
      <c r="A523" s="24" t="str">
        <f t="shared" si="141"/>
        <v>b</v>
      </c>
      <c r="C523" s="62"/>
      <c r="D523" s="63"/>
      <c r="E523" s="63"/>
      <c r="F523" s="64"/>
      <c r="G523" s="17"/>
      <c r="H523" s="17"/>
      <c r="I523" s="17"/>
      <c r="J523" s="17">
        <f t="shared" si="156"/>
        <v>0</v>
      </c>
      <c r="K523" s="17"/>
      <c r="L523" s="17"/>
      <c r="M523" s="17"/>
      <c r="N523" s="23"/>
    </row>
    <row r="524" spans="1:14" ht="27" hidden="1" customHeight="1" thickBot="1" x14ac:dyDescent="0.3">
      <c r="A524" s="24" t="str">
        <f t="shared" si="141"/>
        <v>b</v>
      </c>
      <c r="C524" s="42"/>
      <c r="D524" s="43"/>
      <c r="E524" s="44"/>
      <c r="F524" s="45"/>
      <c r="G524" s="17"/>
      <c r="H524" s="17"/>
      <c r="I524" s="17"/>
      <c r="J524" s="17">
        <f t="shared" si="156"/>
        <v>0</v>
      </c>
      <c r="K524" s="17"/>
      <c r="L524" s="17"/>
      <c r="M524" s="17"/>
      <c r="N524" s="23"/>
    </row>
    <row r="533" spans="7:7" x14ac:dyDescent="0.25">
      <c r="G533" t="s">
        <v>70</v>
      </c>
    </row>
  </sheetData>
  <autoFilter ref="A1:M524">
    <filterColumn colId="0">
      <filters blank="1">
        <filter val="a"/>
      </filters>
    </filterColumn>
  </autoFilter>
  <mergeCells count="3">
    <mergeCell ref="N235:N236"/>
    <mergeCell ref="N219:N229"/>
    <mergeCell ref="N230:N234"/>
  </mergeCells>
  <pageMargins left="0.2" right="0.2" top="0.25" bottom="0.25" header="0" footer="0"/>
  <pageSetup paperSize="9" scale="3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ტენდერებიდან ეკონომია I-II-III</vt:lpstr>
      <vt:lpstr>Sheet1</vt:lpstr>
      <vt:lpstr>'ტენდერებიდან ეკონომია I-II-III'!Print_Area</vt:lpstr>
      <vt:lpstr>'ტენდერებიდან ეკონომია I-II-III'!Print_Titles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2019-11-05T08:00:12Z</dcterms:modified>
</cp:coreProperties>
</file>